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2. 강의 및 연수 자료\2020 수업 레시피\EBS\"/>
    </mc:Choice>
  </mc:AlternateContent>
  <xr:revisionPtr revIDLastSave="0" documentId="13_ncr:1_{0D434400-EC10-45A2-A95D-0E026479737A}" xr6:coauthVersionLast="47" xr6:coauthVersionMax="47" xr10:uidLastSave="{00000000-0000-0000-0000-000000000000}"/>
  <workbookProtection workbookAlgorithmName="SHA-512" workbookHashValue="Tc8hxD59HvwUOVXB/2PnPSSkznDipa0OawqEoKC7F4Gt6BSaDBdTuyvRvyToudoXV6oXLhg9RWpB5laVOFaRcg==" workbookSaltValue="jVfIvIMNaJRpYXNE+jlFZg==" workbookSpinCount="100000" lockStructure="1"/>
  <bookViews>
    <workbookView xWindow="-28920" yWindow="-120" windowWidth="29040" windowHeight="15840" xr2:uid="{00000000-000D-0000-FFFF-FFFF00000000}"/>
  </bookViews>
  <sheets>
    <sheet name="설명" sheetId="5" r:id="rId1"/>
    <sheet name="설문지" sheetId="1" r:id="rId2"/>
    <sheet name="Sheet2" sheetId="2" state="hidden" r:id="rId3"/>
    <sheet name="Sheet3" sheetId="3" state="hidden" r:id="rId4"/>
    <sheet name="채점지" sheetId="4" r:id="rId5"/>
  </sheets>
  <definedNames>
    <definedName name="_xlnm.Print_Area" localSheetId="0">설명!$A$1:$P$24</definedName>
    <definedName name="_xlnm.Print_Area" localSheetId="1">설문지!$B$2:$D$34</definedName>
    <definedName name="_xlnm.Print_Area" localSheetId="4">채점지!$A$1:$AE$61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" i="4" l="1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3" i="3"/>
  <c r="C3" i="3"/>
  <c r="H4" i="3" l="1"/>
  <c r="I4" i="3"/>
  <c r="H5" i="3"/>
  <c r="I5" i="3"/>
  <c r="H6" i="3"/>
  <c r="I6" i="3"/>
  <c r="H7" i="3"/>
  <c r="I7" i="3"/>
  <c r="H8" i="3"/>
  <c r="I8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I3" i="3"/>
  <c r="H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3" i="3"/>
  <c r="J27" i="3"/>
  <c r="K27" i="3"/>
  <c r="J4" i="3"/>
  <c r="K4" i="3"/>
  <c r="J5" i="3"/>
  <c r="K5" i="3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K3" i="3"/>
  <c r="J3" i="3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3" i="3"/>
  <c r="G3" i="3"/>
  <c r="F3" i="3"/>
  <c r="Q10" i="3" l="1"/>
  <c r="Q12" i="3"/>
  <c r="Q6" i="3"/>
  <c r="Q8" i="3"/>
  <c r="P11" i="3"/>
  <c r="P9" i="3"/>
  <c r="P7" i="3"/>
  <c r="P5" i="3"/>
  <c r="P3" i="3"/>
  <c r="Q4" i="3"/>
</calcChain>
</file>

<file path=xl/sharedStrings.xml><?xml version="1.0" encoding="utf-8"?>
<sst xmlns="http://schemas.openxmlformats.org/spreadsheetml/2006/main" count="104" uniqueCount="87">
  <si>
    <t>전혀 아님</t>
    <phoneticPr fontId="2" type="noConversion"/>
  </si>
  <si>
    <t>가끔씩 발생</t>
    <phoneticPr fontId="2" type="noConversion"/>
  </si>
  <si>
    <t>종종 발생</t>
    <phoneticPr fontId="2" type="noConversion"/>
  </si>
  <si>
    <t>자주 발생</t>
    <phoneticPr fontId="2" type="noConversion"/>
  </si>
  <si>
    <t>잘 모르겠음</t>
    <phoneticPr fontId="2" type="noConversion"/>
  </si>
  <si>
    <t xml:space="preserve">      </t>
    <phoneticPr fontId="2" type="noConversion"/>
  </si>
  <si>
    <t>행동기능설문지 (The Questions about Behavioral Functions, QABF)</t>
  </si>
  <si>
    <t xml:space="preserve"> 제시되는 각 문항을 읽어보고 학생의 목표행동이 얼마나 자주 보이는지에 대해 응답해주세요. </t>
    <phoneticPr fontId="2" type="noConversion"/>
  </si>
  <si>
    <t xml:space="preserve">  대상자 이름: </t>
    <phoneticPr fontId="2" type="noConversion"/>
  </si>
  <si>
    <t xml:space="preserve">  날짜: </t>
    <phoneticPr fontId="2" type="noConversion"/>
  </si>
  <si>
    <t xml:space="preserve">  QABF 평정자 이름:</t>
    <phoneticPr fontId="2" type="noConversion"/>
  </si>
  <si>
    <t xml:space="preserve">  목표행동: </t>
    <phoneticPr fontId="2" type="noConversion"/>
  </si>
  <si>
    <t>문항</t>
    <phoneticPr fontId="2" type="noConversion"/>
  </si>
  <si>
    <t>i</t>
    <phoneticPr fontId="2" type="noConversion"/>
  </si>
  <si>
    <t>전혀아님</t>
    <phoneticPr fontId="2" type="noConversion"/>
  </si>
  <si>
    <t>1번</t>
    <phoneticPr fontId="2" type="noConversion"/>
  </si>
  <si>
    <t>2번</t>
  </si>
  <si>
    <t>3번</t>
  </si>
  <si>
    <t>4번</t>
  </si>
  <si>
    <t>5번</t>
  </si>
  <si>
    <t>6번</t>
  </si>
  <si>
    <t>7번</t>
  </si>
  <si>
    <t>8번</t>
  </si>
  <si>
    <t>9번</t>
  </si>
  <si>
    <t>10번</t>
  </si>
  <si>
    <t>11번</t>
  </si>
  <si>
    <t>12번</t>
  </si>
  <si>
    <t>13번</t>
  </si>
  <si>
    <t>14번</t>
  </si>
  <si>
    <t>15번</t>
  </si>
  <si>
    <t>16번</t>
  </si>
  <si>
    <t>17번</t>
  </si>
  <si>
    <t>18번</t>
  </si>
  <si>
    <t>19번</t>
  </si>
  <si>
    <t>20번</t>
  </si>
  <si>
    <t>21번</t>
  </si>
  <si>
    <t>22번</t>
  </si>
  <si>
    <t>23번</t>
  </si>
  <si>
    <t>24번</t>
  </si>
  <si>
    <t>25번</t>
  </si>
  <si>
    <t>심각도</t>
    <phoneticPr fontId="2" type="noConversion"/>
  </si>
  <si>
    <t>개수</t>
    <phoneticPr fontId="2" type="noConversion"/>
  </si>
  <si>
    <t>기능</t>
    <phoneticPr fontId="2" type="noConversion"/>
  </si>
  <si>
    <r>
      <t>행동이 나타나는 정도(</t>
    </r>
    <r>
      <rPr>
        <b/>
        <sz val="14"/>
        <color rgb="FF002060"/>
        <rFont val="맑은 고딕"/>
        <family val="3"/>
        <charset val="129"/>
        <scheme val="minor"/>
      </rPr>
      <t>선택</t>
    </r>
    <r>
      <rPr>
        <b/>
        <sz val="11"/>
        <color theme="1"/>
        <rFont val="맑은 고딕"/>
        <family val="3"/>
        <charset val="129"/>
        <scheme val="minor"/>
      </rPr>
      <t>)</t>
    </r>
    <phoneticPr fontId="2" type="noConversion"/>
  </si>
  <si>
    <t>행동 기능 설문지 활용 방법</t>
    <phoneticPr fontId="2" type="noConversion"/>
  </si>
  <si>
    <t>. 엑셀 아래 탭에 설문지를 클릭합니다.</t>
    <phoneticPr fontId="2" type="noConversion"/>
  </si>
  <si>
    <t>. 목표 행동을 작성합니다(설문 1개 당 1개의 행동)</t>
    <phoneticPr fontId="2" type="noConversion"/>
  </si>
  <si>
    <t>. 각 문항 별로 행동이 나타나는 정도를 선택합니다(총 25문항)</t>
    <phoneticPr fontId="2" type="noConversion"/>
  </si>
  <si>
    <t>. 액셀 아래 탭에서 채점지를 확인합니다.</t>
    <phoneticPr fontId="2" type="noConversion"/>
  </si>
  <si>
    <t>. 설문지는 세로 인쇄, 채점지는 가로 인쇄하여 보관합니다.</t>
    <phoneticPr fontId="2" type="noConversion"/>
  </si>
  <si>
    <t xml:space="preserve">
Made by Daeyong Kim(Ph.D., BCBA-D)
E-mail: kimdy1988@naver.com</t>
    <phoneticPr fontId="2" type="noConversion"/>
  </si>
  <si>
    <t>6. 꾸중을 듣는 것을 즐기는 것처럼 느껴지는 행동인가요?</t>
    <phoneticPr fontId="2" type="noConversion"/>
  </si>
  <si>
    <t>1.관심을 끌기위해 행동을 하는 것 같습니까?</t>
    <phoneticPr fontId="2" type="noConversion"/>
  </si>
  <si>
    <t>2. 일하는 상황이나 학습상황에서 벗어나기 위해 행동을 보이는 것 같습니까?</t>
    <phoneticPr fontId="2" type="noConversion"/>
  </si>
  <si>
    <t>3. 자기 스스로 자극하는 형태로 행동을 보이는 것 같습니까?</t>
    <phoneticPr fontId="2" type="noConversion"/>
  </si>
  <si>
    <t>4. 고통을 느낄 때 행동을 보이는 것 같습니까?</t>
    <phoneticPr fontId="2" type="noConversion"/>
  </si>
  <si>
    <t>5. 좋아하는 장난감, 음식, 음료수와 같이 어떤 물건을 가지기 위해서 행동을 보이는 것 같습니까?</t>
    <phoneticPr fontId="2" type="noConversion"/>
  </si>
  <si>
    <t>7. 옷 입기, 이 닦기, 일하기 등 어떤 일을 하라고 했을 때 행동을 보이는 것 같습니까?</t>
    <phoneticPr fontId="2" type="noConversion"/>
  </si>
  <si>
    <t>8. 방 안에 아무도 없어도 혼자서 행동을 보이는 것 같습니까?</t>
    <phoneticPr fontId="2" type="noConversion"/>
  </si>
  <si>
    <t>9. 평가대상자가 아프거나 컨디션이 좋지 않을 때 더 많이 행동을 보이는 것 같습니까?</t>
    <phoneticPr fontId="2" type="noConversion"/>
  </si>
  <si>
    <t>10.평가대상자 가지고 있는 물건들을 회수하면 행동을 보이는 것 같습니까?</t>
    <phoneticPr fontId="2" type="noConversion"/>
  </si>
  <si>
    <t>11. 자신에게 관심을 돌리기 위해 행동을 보이는 것 같습니까?</t>
    <phoneticPr fontId="2" type="noConversion"/>
  </si>
  <si>
    <t>12. 특정 과제를 하기 싫어서 행동을 보이는 것 같습니까?</t>
    <phoneticPr fontId="2" type="noConversion"/>
  </si>
  <si>
    <t>13. 아무것도 할 것이 없을 때 행동을 보이는 것 같습니까?</t>
    <phoneticPr fontId="2" type="noConversion"/>
  </si>
  <si>
    <t>14. 무엇인가 자신의 신체적인 부분이 불편할 때 행동을 보이는 것 같습니까?</t>
    <phoneticPr fontId="2" type="noConversion"/>
  </si>
  <si>
    <t>15. 평가대상자가 원하는 물건을 당신이 가지고 있을 때 행동을 보이는 것 같습니까?</t>
    <phoneticPr fontId="2" type="noConversion"/>
  </si>
  <si>
    <t>16. 평가대상자가 당신의 반응을 보고 싶어서 행동을 보이는 것 같습니까?</t>
    <phoneticPr fontId="2" type="noConversion"/>
  </si>
  <si>
    <t>17. 다른 사람들로부터 혼자 있고 싶어서 행동을 보이는 것 같습니까?</t>
    <phoneticPr fontId="2" type="noConversion"/>
  </si>
  <si>
    <t>18. 주변의 상황을 무시하며 심하게 반복행동을 하는 것 같습니까?</t>
    <phoneticPr fontId="2" type="noConversion"/>
  </si>
  <si>
    <t>19. 신체적으로 어딘가 불편할 때 보이는 것 같습니까?</t>
    <phoneticPr fontId="2" type="noConversion"/>
  </si>
  <si>
    <t>20. 평가대상자가 원하는 물건을 또래가 가지고 있을 때 행동을 보이는 것 같습니까?</t>
    <phoneticPr fontId="2" type="noConversion"/>
  </si>
  <si>
    <t>21. 평가대상자가 행동을 보일 때면 “여기 와서 나를 봐” “나를 바라봐”라고
     이야기 하는 것 같습니까?</t>
    <phoneticPr fontId="2" type="noConversion"/>
  </si>
  <si>
    <t>23. 혼자 있어도 그 행동을 즐기는 것 같은가?</t>
    <phoneticPr fontId="2" type="noConversion"/>
  </si>
  <si>
    <t>22. 평가대상자가 행동을 보일 때면 “혼자 내버려둬” 또는 “시키지 마”
     라고 이야기하는 것 같습니까?</t>
    <phoneticPr fontId="2" type="noConversion"/>
  </si>
  <si>
    <t>24. 행동을 통해서 평가대상자가 아프다는 것을 말하는 것 같습니까?</t>
    <phoneticPr fontId="2" type="noConversion"/>
  </si>
  <si>
    <t>25. 행동을 보일 때 장난감, 음식, 특정 물건을 달라고 말하는 것 같습니까?</t>
    <phoneticPr fontId="2" type="noConversion"/>
  </si>
  <si>
    <t>Made by Daeyong Kim(Ph.D., BCBA-D)</t>
    <phoneticPr fontId="2" type="noConversion"/>
  </si>
  <si>
    <t>행동 기능 설문지 채점표</t>
    <phoneticPr fontId="2" type="noConversion"/>
  </si>
  <si>
    <t>기능</t>
    <phoneticPr fontId="2" type="noConversion"/>
  </si>
  <si>
    <t>심각도</t>
    <phoneticPr fontId="2" type="noConversion"/>
  </si>
  <si>
    <t>기능</t>
    <phoneticPr fontId="2" type="noConversion"/>
  </si>
  <si>
    <t>심각도</t>
    <phoneticPr fontId="2" type="noConversion"/>
  </si>
  <si>
    <t>기능</t>
    <phoneticPr fontId="2" type="noConversion"/>
  </si>
  <si>
    <t>심각도</t>
    <phoneticPr fontId="2" type="noConversion"/>
  </si>
  <si>
    <t>기능</t>
    <phoneticPr fontId="2" type="noConversion"/>
  </si>
  <si>
    <t>심각도</t>
    <phoneticPr fontId="2" type="noConversion"/>
  </si>
  <si>
    <t>목표행동 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</si>
</sst>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rgb="FF002060"/>
      <name val="맑은 고딕"/>
      <family val="3"/>
      <charset val="129"/>
      <scheme val="minor"/>
    </font>
    <font>
      <b/>
      <sz val="6"/>
      <color theme="0" tint="-0.14999847407452621"/>
      <name val="굴림"/>
      <family val="3"/>
      <charset val="129"/>
    </font>
    <font>
      <sz val="26"/>
      <color theme="1"/>
      <name val="맑은 고딕"/>
      <family val="3"/>
      <charset val="129"/>
      <scheme val="minor"/>
    </font>
    <font>
      <sz val="28"/>
      <color theme="1"/>
      <name val="맑은 고딕"/>
      <family val="3"/>
      <charset val="129"/>
      <scheme val="minor"/>
    </font>
    <font>
      <sz val="48"/>
      <color theme="1"/>
      <name val="맑은 고딕"/>
      <family val="2"/>
      <charset val="129"/>
      <scheme val="minor"/>
    </font>
    <font>
      <sz val="48"/>
      <color theme="1"/>
      <name val="맑은 고딕"/>
      <family val="3"/>
      <charset val="129"/>
      <scheme val="minor"/>
    </font>
    <font>
      <sz val="12"/>
      <color theme="0" tint="-0.499984740745262"/>
      <name val="맑은 고딕"/>
      <family val="3"/>
      <charset val="129"/>
      <scheme val="minor"/>
    </font>
    <font>
      <b/>
      <sz val="6"/>
      <color theme="0" tint="-0.249977111117893"/>
      <name val="굴림"/>
      <family val="3"/>
      <charset val="129"/>
    </font>
    <font>
      <b/>
      <sz val="26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i/>
      <sz val="22"/>
      <color theme="1"/>
      <name val="맑은 고딕"/>
      <family val="3"/>
      <charset val="129"/>
      <scheme val="minor"/>
    </font>
    <font>
      <b/>
      <sz val="48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0" fillId="0" borderId="12" xfId="0" applyBorder="1">
      <alignment vertical="center"/>
    </xf>
    <xf numFmtId="0" fontId="15" fillId="0" borderId="12" xfId="0" applyFont="1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7" fillId="0" borderId="12" xfId="0" applyFont="1" applyBorder="1">
      <alignment vertical="center"/>
    </xf>
    <xf numFmtId="0" fontId="1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22" fillId="0" borderId="12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right" vertical="center" wrapText="1"/>
    </xf>
    <xf numFmtId="0" fontId="13" fillId="0" borderId="18" xfId="0" applyFont="1" applyBorder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1" fontId="5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left" vertical="center"/>
    </xf>
    <xf numFmtId="49" fontId="20" fillId="0" borderId="14" xfId="0" applyNumberFormat="1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34944847960009E-2"/>
          <c:y val="3.5635701537202837E-2"/>
          <c:w val="0.88976522721200324"/>
          <c:h val="0.6656443661720725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20"/>
            <c:spPr>
              <a:solidFill>
                <a:schemeClr val="tx1"/>
              </a:solidFill>
              <a:ln w="38100">
                <a:solidFill>
                  <a:schemeClr val="tx1"/>
                </a:solidFill>
              </a:ln>
              <a:effectLst/>
            </c:spPr>
          </c:marker>
          <c:cat>
            <c:strRef>
              <c:f>Sheet3!$O$3:$O$12</c:f>
              <c:strCache>
                <c:ptCount val="10"/>
                <c:pt idx="0">
                  <c:v>기능</c:v>
                </c:pt>
                <c:pt idx="1">
                  <c:v>심각도</c:v>
                </c:pt>
                <c:pt idx="2">
                  <c:v>기능</c:v>
                </c:pt>
                <c:pt idx="3">
                  <c:v>심각도</c:v>
                </c:pt>
                <c:pt idx="4">
                  <c:v>기능</c:v>
                </c:pt>
                <c:pt idx="5">
                  <c:v>심각도</c:v>
                </c:pt>
                <c:pt idx="6">
                  <c:v>기능</c:v>
                </c:pt>
                <c:pt idx="7">
                  <c:v>심각도</c:v>
                </c:pt>
                <c:pt idx="8">
                  <c:v>기능</c:v>
                </c:pt>
                <c:pt idx="9">
                  <c:v>심각도</c:v>
                </c:pt>
              </c:strCache>
            </c:strRef>
          </c:cat>
          <c:val>
            <c:numRef>
              <c:f>Sheet3!$P$3:$P$12</c:f>
              <c:numCache>
                <c:formatCode>General</c:formatCode>
                <c:ptCount val="10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  <c:pt idx="6">
                  <c:v>0</c:v>
                </c:pt>
                <c:pt idx="7">
                  <c:v>#N/A</c:v>
                </c:pt>
                <c:pt idx="8">
                  <c:v>0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E-4980-88A5-AC3711D3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9943744"/>
        <c:axId val="-210994320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2-E55E-4980-88A5-AC3711D34C2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20"/>
            <c:spPr>
              <a:noFill/>
              <a:ln w="38100">
                <a:solidFill>
                  <a:schemeClr val="tx1"/>
                </a:solidFill>
              </a:ln>
              <a:effectLst/>
            </c:spPr>
          </c:marker>
          <c:cat>
            <c:strRef>
              <c:f>Sheet3!$O$3:$O$12</c:f>
              <c:strCache>
                <c:ptCount val="10"/>
                <c:pt idx="0">
                  <c:v>기능</c:v>
                </c:pt>
                <c:pt idx="1">
                  <c:v>심각도</c:v>
                </c:pt>
                <c:pt idx="2">
                  <c:v>기능</c:v>
                </c:pt>
                <c:pt idx="3">
                  <c:v>심각도</c:v>
                </c:pt>
                <c:pt idx="4">
                  <c:v>기능</c:v>
                </c:pt>
                <c:pt idx="5">
                  <c:v>심각도</c:v>
                </c:pt>
                <c:pt idx="6">
                  <c:v>기능</c:v>
                </c:pt>
                <c:pt idx="7">
                  <c:v>심각도</c:v>
                </c:pt>
                <c:pt idx="8">
                  <c:v>기능</c:v>
                </c:pt>
                <c:pt idx="9">
                  <c:v>심각도</c:v>
                </c:pt>
              </c:strCache>
            </c:strRef>
          </c:cat>
          <c:val>
            <c:numRef>
              <c:f>Sheet3!$Q$3:$Q$12</c:f>
              <c:numCache>
                <c:formatCode>General</c:formatCode>
                <c:ptCount val="10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E-4980-88A5-AC3711D3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9941568"/>
        <c:axId val="-2109942112"/>
      </c:lineChart>
      <c:catAx>
        <c:axId val="-2109943744"/>
        <c:scaling>
          <c:orientation val="minMax"/>
        </c:scaling>
        <c:delete val="0"/>
        <c:axPos val="b"/>
        <c:majorGridlines>
          <c:spPr>
            <a:ln w="571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0"/>
          <a:lstStyle/>
          <a:p>
            <a:pPr>
              <a:defRPr sz="20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-2109943200"/>
        <c:crosses val="autoZero"/>
        <c:auto val="1"/>
        <c:lblAlgn val="ctr"/>
        <c:lblOffset val="100"/>
        <c:noMultiLvlLbl val="0"/>
      </c:catAx>
      <c:valAx>
        <c:axId val="-2109943200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2400" b="1">
                    <a:solidFill>
                      <a:schemeClr val="tx1"/>
                    </a:solidFill>
                  </a:rPr>
                  <a:t>기능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47625">
            <a:solidFill>
              <a:schemeClr val="tx1"/>
            </a:solidFill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2800" b="1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ko-KR"/>
          </a:p>
        </c:txPr>
        <c:crossAx val="-2109943744"/>
        <c:crosses val="autoZero"/>
        <c:crossBetween val="between"/>
        <c:majorUnit val="1"/>
      </c:valAx>
      <c:valAx>
        <c:axId val="-2109942112"/>
        <c:scaling>
          <c:orientation val="minMax"/>
          <c:max val="15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2400" b="1">
                    <a:solidFill>
                      <a:schemeClr val="tx1"/>
                    </a:solidFill>
                  </a:rPr>
                  <a:t>심각도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476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-2109941568"/>
        <c:crosses val="max"/>
        <c:crossBetween val="between"/>
        <c:majorUnit val="1"/>
      </c:valAx>
      <c:catAx>
        <c:axId val="-210994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9942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493058</xdr:rowOff>
    </xdr:from>
    <xdr:to>
      <xdr:col>1</xdr:col>
      <xdr:colOff>3597089</xdr:colOff>
      <xdr:row>3</xdr:row>
      <xdr:rowOff>6876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95" t="54701"/>
        <a:stretch/>
      </xdr:blipFill>
      <xdr:spPr>
        <a:xfrm>
          <a:off x="862854" y="986117"/>
          <a:ext cx="3597088" cy="5475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1</xdr:rowOff>
    </xdr:from>
    <xdr:to>
      <xdr:col>4</xdr:col>
      <xdr:colOff>549088</xdr:colOff>
      <xdr:row>6</xdr:row>
      <xdr:rowOff>443428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853" y="1972236"/>
          <a:ext cx="6712323" cy="147717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14</xdr:row>
      <xdr:rowOff>0</xdr:rowOff>
    </xdr:from>
    <xdr:to>
      <xdr:col>1</xdr:col>
      <xdr:colOff>3653119</xdr:colOff>
      <xdr:row>15</xdr:row>
      <xdr:rowOff>39219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95" t="54701"/>
        <a:stretch/>
      </xdr:blipFill>
      <xdr:spPr>
        <a:xfrm>
          <a:off x="857251" y="7000875"/>
          <a:ext cx="3653118" cy="563094"/>
        </a:xfrm>
        <a:prstGeom prst="rect">
          <a:avLst/>
        </a:prstGeom>
      </xdr:spPr>
    </xdr:pic>
    <xdr:clientData/>
  </xdr:twoCellAnchor>
  <xdr:twoCellAnchor editAs="oneCell">
    <xdr:from>
      <xdr:col>1</xdr:col>
      <xdr:colOff>638735</xdr:colOff>
      <xdr:row>16</xdr:row>
      <xdr:rowOff>67235</xdr:rowOff>
    </xdr:from>
    <xdr:to>
      <xdr:col>1</xdr:col>
      <xdr:colOff>3305402</xdr:colOff>
      <xdr:row>23</xdr:row>
      <xdr:rowOff>427568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588" y="7956176"/>
          <a:ext cx="2666667" cy="39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</xdr:row>
      <xdr:rowOff>122465</xdr:rowOff>
    </xdr:from>
    <xdr:to>
      <xdr:col>9</xdr:col>
      <xdr:colOff>435429</xdr:colOff>
      <xdr:row>12</xdr:row>
      <xdr:rowOff>410429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0" y="4721679"/>
          <a:ext cx="9892393" cy="2410679"/>
        </a:xfrm>
        <a:prstGeom prst="rect">
          <a:avLst/>
        </a:prstGeom>
      </xdr:spPr>
    </xdr:pic>
    <xdr:clientData/>
  </xdr:twoCellAnchor>
  <xdr:twoCellAnchor editAs="oneCell">
    <xdr:from>
      <xdr:col>1</xdr:col>
      <xdr:colOff>3585883</xdr:colOff>
      <xdr:row>15</xdr:row>
      <xdr:rowOff>493059</xdr:rowOff>
    </xdr:from>
    <xdr:to>
      <xdr:col>11</xdr:col>
      <xdr:colOff>309442</xdr:colOff>
      <xdr:row>23</xdr:row>
      <xdr:rowOff>384811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48736" y="8751794"/>
          <a:ext cx="7671706" cy="4105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412175</xdr:colOff>
      <xdr:row>8</xdr:row>
      <xdr:rowOff>93084</xdr:rowOff>
    </xdr:from>
    <xdr:to>
      <xdr:col>4</xdr:col>
      <xdr:colOff>189634</xdr:colOff>
      <xdr:row>47</xdr:row>
      <xdr:rowOff>176211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102738" y="2641022"/>
          <a:ext cx="1849146" cy="8441314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3465</xdr:colOff>
      <xdr:row>8</xdr:row>
      <xdr:rowOff>93084</xdr:rowOff>
    </xdr:from>
    <xdr:to>
      <xdr:col>9</xdr:col>
      <xdr:colOff>466725</xdr:colOff>
      <xdr:row>47</xdr:row>
      <xdr:rowOff>176211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4837403" y="2641022"/>
          <a:ext cx="1844385" cy="8441314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290948</xdr:colOff>
      <xdr:row>8</xdr:row>
      <xdr:rowOff>93084</xdr:rowOff>
    </xdr:from>
    <xdr:to>
      <xdr:col>15</xdr:col>
      <xdr:colOff>86592</xdr:colOff>
      <xdr:row>47</xdr:row>
      <xdr:rowOff>176211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603675" y="2604220"/>
          <a:ext cx="1873826" cy="8188036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17</xdr:col>
      <xdr:colOff>585356</xdr:colOff>
      <xdr:row>8</xdr:row>
      <xdr:rowOff>93084</xdr:rowOff>
    </xdr:from>
    <xdr:to>
      <xdr:col>20</xdr:col>
      <xdr:colOff>346364</xdr:colOff>
      <xdr:row>47</xdr:row>
      <xdr:rowOff>176211</xdr:rowOff>
    </xdr:to>
    <xdr:sp macro="" textlink="">
      <xdr:nvSpPr>
        <xdr:cNvPr id="13" name="직사각형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2361720" y="2604220"/>
          <a:ext cx="1839189" cy="8188036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23</xdr:col>
      <xdr:colOff>187039</xdr:colOff>
      <xdr:row>8</xdr:row>
      <xdr:rowOff>93084</xdr:rowOff>
    </xdr:from>
    <xdr:to>
      <xdr:col>25</xdr:col>
      <xdr:colOff>640774</xdr:colOff>
      <xdr:row>47</xdr:row>
      <xdr:rowOff>176211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6119766" y="2604220"/>
          <a:ext cx="1839190" cy="8188036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432954</xdr:colOff>
      <xdr:row>58</xdr:row>
      <xdr:rowOff>34634</xdr:rowOff>
    </xdr:from>
    <xdr:to>
      <xdr:col>4</xdr:col>
      <xdr:colOff>502227</xdr:colOff>
      <xdr:row>59</xdr:row>
      <xdr:rowOff>138545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432954" y="12295907"/>
          <a:ext cx="2840182" cy="311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200">
              <a:solidFill>
                <a:schemeClr val="bg1">
                  <a:lumMod val="75000"/>
                </a:schemeClr>
              </a:solidFill>
            </a:rPr>
            <a:t>Made</a:t>
          </a:r>
          <a:r>
            <a:rPr lang="en-US" altLang="ko-KR" sz="1200" baseline="0">
              <a:solidFill>
                <a:schemeClr val="bg1">
                  <a:lumMod val="75000"/>
                </a:schemeClr>
              </a:solidFill>
            </a:rPr>
            <a:t> by Daeyong Kim(Ph,D, BCBA-D)</a:t>
          </a:r>
        </a:p>
        <a:p>
          <a:endParaRPr lang="en-US" altLang="ko-KR" sz="1200" baseline="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6</xdr:row>
      <xdr:rowOff>51955</xdr:rowOff>
    </xdr:from>
    <xdr:to>
      <xdr:col>30</xdr:col>
      <xdr:colOff>327102</xdr:colOff>
      <xdr:row>65</xdr:row>
      <xdr:rowOff>130498</xdr:rowOff>
    </xdr:to>
    <xdr:graphicFrame macro="">
      <xdr:nvGraphicFramePr>
        <xdr:cNvPr id="9" name="차트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646938</xdr:colOff>
      <xdr:row>48</xdr:row>
      <xdr:rowOff>34636</xdr:rowOff>
    </xdr:from>
    <xdr:to>
      <xdr:col>6</xdr:col>
      <xdr:colOff>661370</xdr:colOff>
      <xdr:row>57</xdr:row>
      <xdr:rowOff>69273</xdr:rowOff>
    </xdr:to>
    <xdr:cxnSp macro="">
      <xdr:nvCxnSpPr>
        <xdr:cNvPr id="4" name="직선 연결선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4803302" y="10858500"/>
          <a:ext cx="14432" cy="1905000"/>
        </a:xfrm>
        <a:prstGeom prst="line">
          <a:avLst/>
        </a:prstGeom>
        <a:ln w="444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352695</xdr:colOff>
      <xdr:row>48</xdr:row>
      <xdr:rowOff>45841</xdr:rowOff>
    </xdr:from>
    <xdr:to>
      <xdr:col>1</xdr:col>
      <xdr:colOff>367042</xdr:colOff>
      <xdr:row>57</xdr:row>
      <xdr:rowOff>69273</xdr:rowOff>
    </xdr:to>
    <xdr:cxnSp macro="">
      <xdr:nvCxnSpPr>
        <xdr:cNvPr id="16" name="직선 연결선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flipH="1">
          <a:off x="1045422" y="10869705"/>
          <a:ext cx="14347" cy="1893795"/>
        </a:xfrm>
        <a:prstGeom prst="line">
          <a:avLst/>
        </a:prstGeom>
        <a:ln w="444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551083</xdr:colOff>
      <xdr:row>48</xdr:row>
      <xdr:rowOff>17318</xdr:rowOff>
    </xdr:from>
    <xdr:to>
      <xdr:col>17</xdr:col>
      <xdr:colOff>565646</xdr:colOff>
      <xdr:row>57</xdr:row>
      <xdr:rowOff>69273</xdr:rowOff>
    </xdr:to>
    <xdr:cxnSp macro="">
      <xdr:nvCxnSpPr>
        <xdr:cNvPr id="17" name="직선 연결선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flipH="1">
          <a:off x="12327447" y="10841182"/>
          <a:ext cx="14563" cy="1922318"/>
        </a:xfrm>
        <a:prstGeom prst="line">
          <a:avLst/>
        </a:prstGeom>
        <a:ln w="444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137925</xdr:colOff>
      <xdr:row>48</xdr:row>
      <xdr:rowOff>17318</xdr:rowOff>
    </xdr:from>
    <xdr:to>
      <xdr:col>23</xdr:col>
      <xdr:colOff>152486</xdr:colOff>
      <xdr:row>57</xdr:row>
      <xdr:rowOff>69273</xdr:rowOff>
    </xdr:to>
    <xdr:cxnSp macro="">
      <xdr:nvCxnSpPr>
        <xdr:cNvPr id="18" name="직선 연결선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flipH="1">
          <a:off x="16070652" y="10841182"/>
          <a:ext cx="14561" cy="1922318"/>
        </a:xfrm>
        <a:prstGeom prst="line">
          <a:avLst/>
        </a:prstGeom>
        <a:ln w="444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429973</xdr:colOff>
      <xdr:row>47</xdr:row>
      <xdr:rowOff>155864</xdr:rowOff>
    </xdr:from>
    <xdr:to>
      <xdr:col>28</xdr:col>
      <xdr:colOff>445051</xdr:colOff>
      <xdr:row>57</xdr:row>
      <xdr:rowOff>69273</xdr:rowOff>
    </xdr:to>
    <xdr:cxnSp macro="">
      <xdr:nvCxnSpPr>
        <xdr:cNvPr id="19" name="직선 연결선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flipH="1">
          <a:off x="19826337" y="10771909"/>
          <a:ext cx="15078" cy="1991591"/>
        </a:xfrm>
        <a:prstGeom prst="line">
          <a:avLst/>
        </a:prstGeom>
        <a:ln w="476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245612</xdr:colOff>
      <xdr:row>48</xdr:row>
      <xdr:rowOff>34636</xdr:rowOff>
    </xdr:from>
    <xdr:to>
      <xdr:col>12</xdr:col>
      <xdr:colOff>260043</xdr:colOff>
      <xdr:row>57</xdr:row>
      <xdr:rowOff>69273</xdr:rowOff>
    </xdr:to>
    <xdr:cxnSp macro="">
      <xdr:nvCxnSpPr>
        <xdr:cNvPr id="20" name="직선 연결선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flipH="1">
          <a:off x="8558339" y="10858500"/>
          <a:ext cx="14431" cy="1905000"/>
        </a:xfrm>
        <a:prstGeom prst="line">
          <a:avLst/>
        </a:prstGeom>
        <a:ln w="444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640773</xdr:colOff>
      <xdr:row>52</xdr:row>
      <xdr:rowOff>190501</xdr:rowOff>
    </xdr:from>
    <xdr:to>
      <xdr:col>6</xdr:col>
      <xdr:colOff>450271</xdr:colOff>
      <xdr:row>58</xdr:row>
      <xdr:rowOff>55417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333500" y="11828319"/>
          <a:ext cx="3273135" cy="1111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ko-KR" altLang="en-US" sz="2000" b="1">
              <a:latin typeface="+mn-ea"/>
              <a:ea typeface="+mn-ea"/>
            </a:rPr>
            <a:t>관심</a:t>
          </a:r>
          <a:r>
            <a:rPr lang="ko-KR" altLang="en-US" sz="2000" b="1" baseline="0">
              <a:latin typeface="+mn-ea"/>
              <a:ea typeface="+mn-ea"/>
            </a:rPr>
            <a:t> </a:t>
          </a:r>
          <a:r>
            <a:rPr lang="ko-KR" altLang="en-US" sz="2000" b="1">
              <a:latin typeface="+mn-ea"/>
              <a:ea typeface="+mn-ea"/>
            </a:rPr>
            <a:t>습득</a:t>
          </a:r>
          <a:endParaRPr lang="en-US" altLang="ko-KR" sz="2000" b="1">
            <a:latin typeface="+mn-ea"/>
            <a:ea typeface="+mn-ea"/>
          </a:endParaRPr>
        </a:p>
        <a:p>
          <a:pPr algn="ctr"/>
          <a:r>
            <a:rPr lang="en-US" altLang="ko-KR" sz="2000" b="1">
              <a:latin typeface="+mn-ea"/>
              <a:ea typeface="+mn-ea"/>
            </a:rPr>
            <a:t>(Attention)</a:t>
          </a:r>
          <a:endParaRPr lang="ko-KR" altLang="en-US" sz="2000" b="1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173182</xdr:colOff>
      <xdr:row>53</xdr:row>
      <xdr:rowOff>1</xdr:rowOff>
    </xdr:from>
    <xdr:to>
      <xdr:col>11</xdr:col>
      <xdr:colOff>675408</xdr:colOff>
      <xdr:row>58</xdr:row>
      <xdr:rowOff>72735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5022273" y="11845637"/>
          <a:ext cx="3273135" cy="1111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ko-KR" altLang="en-US" sz="2000" b="1">
              <a:latin typeface="+mn-ea"/>
              <a:ea typeface="+mn-ea"/>
            </a:rPr>
            <a:t>회피하기</a:t>
          </a:r>
          <a:endParaRPr lang="en-US" altLang="ko-KR" sz="2000" b="1">
            <a:latin typeface="+mn-ea"/>
            <a:ea typeface="+mn-ea"/>
          </a:endParaRPr>
        </a:p>
        <a:p>
          <a:pPr algn="ctr"/>
          <a:r>
            <a:rPr lang="en-US" altLang="ko-KR" sz="2000" b="1">
              <a:latin typeface="+mn-ea"/>
              <a:ea typeface="+mn-ea"/>
            </a:rPr>
            <a:t>(Escape)</a:t>
          </a:r>
          <a:endParaRPr lang="ko-KR" altLang="en-US" sz="2000" b="1"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467591</xdr:colOff>
      <xdr:row>53</xdr:row>
      <xdr:rowOff>17319</xdr:rowOff>
    </xdr:from>
    <xdr:to>
      <xdr:col>17</xdr:col>
      <xdr:colOff>277089</xdr:colOff>
      <xdr:row>58</xdr:row>
      <xdr:rowOff>90053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8780318" y="11862955"/>
          <a:ext cx="3273135" cy="1111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ko-KR" altLang="en-US" sz="2000" b="1">
              <a:latin typeface="+mn-ea"/>
              <a:ea typeface="+mn-ea"/>
            </a:rPr>
            <a:t>비사회적</a:t>
          </a:r>
          <a:r>
            <a:rPr lang="en-US" altLang="ko-KR" sz="2000" b="1" baseline="0">
              <a:latin typeface="+mn-ea"/>
              <a:ea typeface="+mn-ea"/>
            </a:rPr>
            <a:t> </a:t>
          </a:r>
          <a:r>
            <a:rPr lang="ko-KR" altLang="en-US" sz="2000" b="1" baseline="0">
              <a:latin typeface="+mn-ea"/>
              <a:ea typeface="+mn-ea"/>
            </a:rPr>
            <a:t>또는 </a:t>
          </a:r>
          <a:r>
            <a:rPr lang="ko-KR" altLang="en-US" sz="2000" b="1">
              <a:latin typeface="+mn-ea"/>
              <a:ea typeface="+mn-ea"/>
            </a:rPr>
            <a:t>감각자극</a:t>
          </a:r>
          <a:endParaRPr lang="en-US" altLang="ko-KR" sz="2000" b="1">
            <a:latin typeface="+mn-ea"/>
            <a:ea typeface="+mn-ea"/>
          </a:endParaRPr>
        </a:p>
        <a:p>
          <a:pPr algn="ctr"/>
          <a:r>
            <a:rPr lang="en-US" altLang="ko-KR" sz="2000" b="1">
              <a:latin typeface="+mn-ea"/>
              <a:ea typeface="+mn-ea"/>
            </a:rPr>
            <a:t>(Nonsocial</a:t>
          </a:r>
          <a:r>
            <a:rPr lang="en-US" altLang="ko-KR" sz="2000" b="1" baseline="0">
              <a:latin typeface="+mn-ea"/>
              <a:ea typeface="+mn-ea"/>
            </a:rPr>
            <a:t> or Sensory)</a:t>
          </a:r>
          <a:endParaRPr lang="ko-KR" altLang="en-US" sz="2000" b="1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155863</xdr:colOff>
      <xdr:row>52</xdr:row>
      <xdr:rowOff>190501</xdr:rowOff>
    </xdr:from>
    <xdr:to>
      <xdr:col>22</xdr:col>
      <xdr:colOff>658089</xdr:colOff>
      <xdr:row>58</xdr:row>
      <xdr:rowOff>55417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2624954" y="11828319"/>
          <a:ext cx="3273135" cy="1111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ko-KR" altLang="en-US" sz="2000" b="1">
              <a:latin typeface="+mn-ea"/>
              <a:ea typeface="+mn-ea"/>
            </a:rPr>
            <a:t>신체적 원인</a:t>
          </a:r>
          <a:endParaRPr lang="en-US" altLang="ko-KR" sz="2000" b="1">
            <a:latin typeface="+mn-ea"/>
            <a:ea typeface="+mn-ea"/>
          </a:endParaRPr>
        </a:p>
        <a:p>
          <a:pPr algn="ctr"/>
          <a:r>
            <a:rPr lang="en-US" altLang="ko-KR" sz="2000" b="1">
              <a:latin typeface="+mn-ea"/>
              <a:ea typeface="+mn-ea"/>
            </a:rPr>
            <a:t>(Physical)</a:t>
          </a:r>
          <a:endParaRPr lang="ko-KR" altLang="en-US" sz="2000" b="1"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360218</xdr:colOff>
      <xdr:row>52</xdr:row>
      <xdr:rowOff>204356</xdr:rowOff>
    </xdr:from>
    <xdr:to>
      <xdr:col>28</xdr:col>
      <xdr:colOff>169716</xdr:colOff>
      <xdr:row>58</xdr:row>
      <xdr:rowOff>69272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16292945" y="11842174"/>
          <a:ext cx="3273135" cy="1111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ko-KR" altLang="en-US" sz="2000" b="1">
              <a:latin typeface="+mn-ea"/>
              <a:ea typeface="+mn-ea"/>
            </a:rPr>
            <a:t>강화물 얻기</a:t>
          </a:r>
          <a:endParaRPr lang="en-US" altLang="ko-KR" sz="2000" b="1">
            <a:latin typeface="+mn-ea"/>
            <a:ea typeface="+mn-ea"/>
          </a:endParaRPr>
        </a:p>
        <a:p>
          <a:pPr algn="ctr"/>
          <a:r>
            <a:rPr lang="en-US" altLang="ko-KR" sz="2000" b="1">
              <a:latin typeface="+mn-ea"/>
              <a:ea typeface="+mn-ea"/>
            </a:rPr>
            <a:t>(Tangible)</a:t>
          </a:r>
          <a:endParaRPr lang="ko-KR" altLang="en-US" sz="20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54"/>
  <sheetViews>
    <sheetView tabSelected="1" view="pageBreakPreview" zoomScale="85" zoomScaleNormal="100" zoomScaleSheetLayoutView="85" workbookViewId="0">
      <selection activeCell="R19" sqref="R19"/>
    </sheetView>
  </sheetViews>
  <sheetFormatPr defaultRowHeight="39"/>
  <cols>
    <col min="1" max="1" width="11.25" style="6" bestFit="1" customWidth="1"/>
    <col min="2" max="2" width="62.875" style="6" customWidth="1"/>
    <col min="3" max="5" width="9" style="6"/>
    <col min="6" max="6" width="9" style="6" customWidth="1"/>
    <col min="7" max="16384" width="9" style="6"/>
  </cols>
  <sheetData>
    <row r="1" spans="1:21" ht="69.75">
      <c r="A1" s="15"/>
      <c r="B1" s="22" t="s">
        <v>44</v>
      </c>
      <c r="C1" s="23"/>
      <c r="D1" s="23"/>
      <c r="E1" s="23"/>
      <c r="F1" s="23"/>
      <c r="G1" s="23"/>
      <c r="H1" s="23"/>
      <c r="I1" s="23"/>
      <c r="J1" s="23"/>
      <c r="K1" s="23"/>
      <c r="L1" s="24"/>
      <c r="M1" s="7"/>
      <c r="N1" s="7"/>
      <c r="O1" s="7"/>
      <c r="P1" s="7"/>
      <c r="Q1" s="4"/>
      <c r="R1" s="4"/>
      <c r="S1" s="4"/>
      <c r="T1" s="4"/>
      <c r="U1" s="4"/>
    </row>
    <row r="2" spans="1:21" ht="41.25">
      <c r="A2" s="7">
        <v>1</v>
      </c>
      <c r="B2" s="8" t="s">
        <v>45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4"/>
      <c r="R2" s="4"/>
      <c r="S2" s="4"/>
      <c r="T2" s="4"/>
      <c r="U2" s="4"/>
    </row>
    <row r="3" spans="1:21" ht="41.25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4"/>
      <c r="R3" s="4"/>
      <c r="S3" s="4"/>
      <c r="T3" s="4"/>
      <c r="U3" s="4"/>
    </row>
    <row r="4" spans="1:21" ht="41.25">
      <c r="A4" s="7">
        <v>2</v>
      </c>
      <c r="B4" s="8" t="s">
        <v>46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4"/>
      <c r="R4" s="4"/>
      <c r="S4" s="4"/>
      <c r="T4" s="4"/>
      <c r="U4" s="4"/>
    </row>
    <row r="5" spans="1:21" ht="41.25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4"/>
      <c r="R5" s="4"/>
      <c r="S5" s="4"/>
      <c r="T5" s="4"/>
      <c r="U5" s="4"/>
    </row>
    <row r="6" spans="1:21" ht="41.25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4"/>
      <c r="R6" s="4"/>
      <c r="S6" s="4"/>
      <c r="T6" s="4"/>
      <c r="U6" s="4"/>
    </row>
    <row r="7" spans="1:21" ht="41.25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4"/>
      <c r="R7" s="4"/>
      <c r="S7" s="4"/>
      <c r="T7" s="4"/>
      <c r="U7" s="4"/>
    </row>
    <row r="8" spans="1:21" ht="41.25">
      <c r="A8" s="7">
        <v>3</v>
      </c>
      <c r="B8" s="8" t="s">
        <v>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4"/>
      <c r="R8" s="4"/>
      <c r="S8" s="4"/>
      <c r="T8" s="4"/>
      <c r="U8" s="4"/>
    </row>
    <row r="9" spans="1:21" ht="41.25">
      <c r="A9" s="7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4"/>
      <c r="R9" s="4"/>
      <c r="S9" s="4"/>
      <c r="T9" s="4"/>
      <c r="U9" s="4"/>
    </row>
    <row r="10" spans="1:21" ht="41.25">
      <c r="A10" s="7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4"/>
      <c r="R10" s="4"/>
      <c r="S10" s="4"/>
      <c r="T10" s="4"/>
      <c r="U10" s="4"/>
    </row>
    <row r="11" spans="1:21" ht="41.25">
      <c r="A11" s="7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4"/>
      <c r="R11" s="4"/>
      <c r="S11" s="4"/>
      <c r="T11" s="4"/>
      <c r="U11" s="4"/>
    </row>
    <row r="12" spans="1:21" ht="41.25">
      <c r="A12" s="7"/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4"/>
      <c r="R12" s="4"/>
      <c r="S12" s="4"/>
      <c r="T12" s="4"/>
      <c r="U12" s="4"/>
    </row>
    <row r="13" spans="1:21" ht="41.25">
      <c r="A13" s="7"/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4"/>
      <c r="R13" s="4"/>
      <c r="S13" s="4"/>
      <c r="T13" s="4"/>
      <c r="U13" s="4"/>
    </row>
    <row r="14" spans="1:21" ht="41.25">
      <c r="A14" s="7">
        <v>4</v>
      </c>
      <c r="B14" s="8" t="s">
        <v>48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"/>
      <c r="R14" s="4"/>
      <c r="S14" s="4"/>
      <c r="T14" s="4"/>
      <c r="U14" s="4"/>
    </row>
    <row r="15" spans="1:21" ht="41.25">
      <c r="A15" s="7"/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4"/>
      <c r="R15" s="4"/>
      <c r="S15" s="4"/>
      <c r="T15" s="4"/>
      <c r="U15" s="4"/>
    </row>
    <row r="16" spans="1:21" ht="41.25">
      <c r="A16" s="7">
        <v>5</v>
      </c>
      <c r="B16" s="8" t="s">
        <v>49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4"/>
      <c r="R16" s="4"/>
      <c r="S16" s="4"/>
      <c r="T16" s="4"/>
      <c r="U16" s="4"/>
    </row>
    <row r="17" spans="1:21" ht="41.25">
      <c r="A17" s="7"/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4"/>
      <c r="R17" s="4"/>
      <c r="S17" s="4"/>
      <c r="T17" s="4"/>
      <c r="U17" s="4"/>
    </row>
    <row r="18" spans="1:21" ht="41.25">
      <c r="A18" s="7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4"/>
      <c r="R18" s="4"/>
      <c r="S18" s="4"/>
      <c r="T18" s="4"/>
      <c r="U18" s="4"/>
    </row>
    <row r="19" spans="1:21" ht="41.25">
      <c r="A19" s="7"/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4"/>
      <c r="R19" s="4"/>
      <c r="S19" s="4"/>
      <c r="T19" s="4"/>
      <c r="U19" s="4"/>
    </row>
    <row r="20" spans="1:21" ht="41.25">
      <c r="A20" s="7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4"/>
      <c r="R20" s="4"/>
      <c r="S20" s="4"/>
      <c r="T20" s="4"/>
      <c r="U20" s="4"/>
    </row>
    <row r="21" spans="1:21" ht="41.25">
      <c r="A21" s="7"/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4"/>
      <c r="R21" s="4"/>
      <c r="S21" s="4"/>
      <c r="T21" s="4"/>
      <c r="U21" s="4"/>
    </row>
    <row r="22" spans="1:21" ht="41.25">
      <c r="A22" s="7"/>
      <c r="B22" s="8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4"/>
      <c r="R22" s="4"/>
      <c r="S22" s="4"/>
      <c r="T22" s="4"/>
      <c r="U22" s="4"/>
    </row>
    <row r="23" spans="1:21" ht="41.25" customHeight="1">
      <c r="A23" s="7"/>
      <c r="B23" s="8"/>
      <c r="C23" s="7"/>
      <c r="D23" s="7"/>
      <c r="E23" s="7"/>
      <c r="F23" s="7"/>
      <c r="G23" s="7"/>
      <c r="H23" s="7"/>
      <c r="I23" s="7"/>
      <c r="J23" s="7"/>
      <c r="K23" s="7"/>
      <c r="L23" s="25" t="s">
        <v>50</v>
      </c>
      <c r="M23" s="26"/>
      <c r="N23" s="26"/>
      <c r="O23" s="26"/>
      <c r="P23" s="27"/>
      <c r="Q23" s="4"/>
      <c r="R23" s="4"/>
      <c r="S23" s="4"/>
      <c r="T23" s="4"/>
      <c r="U23" s="4"/>
    </row>
    <row r="24" spans="1:21" ht="41.25" customHeight="1">
      <c r="A24" s="7"/>
      <c r="B24" s="8"/>
      <c r="C24" s="7"/>
      <c r="D24" s="7"/>
      <c r="E24" s="7"/>
      <c r="F24" s="7"/>
      <c r="G24" s="7"/>
      <c r="H24" s="7"/>
      <c r="I24" s="7"/>
      <c r="J24" s="7"/>
      <c r="K24" s="7"/>
      <c r="L24" s="28"/>
      <c r="M24" s="29"/>
      <c r="N24" s="29"/>
      <c r="O24" s="29"/>
      <c r="P24" s="30"/>
      <c r="Q24" s="4"/>
      <c r="R24" s="4"/>
      <c r="S24" s="4"/>
      <c r="T24" s="4"/>
      <c r="U24" s="4"/>
    </row>
    <row r="25" spans="1:21" ht="41.25">
      <c r="A25" s="4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41.25">
      <c r="A26" s="4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>
      <c r="A54" s="6">
        <v>1</v>
      </c>
    </row>
  </sheetData>
  <sheetProtection algorithmName="SHA-512" hashValue="4XOVEUdkkDlhXz1Tgxjsry+SOWFgVIc6jdLLoED/bqNE0rJCEcGjOpbKLBx3aIRutpqi+5MeVwygOVyuMG3TyA==" saltValue="y+lJZ3D+4KytEVKX4L1kSw==" spinCount="100000" sheet="1" objects="1" scenarios="1" selectLockedCells="1" selectUnlockedCells="1"/>
  <mergeCells count="2">
    <mergeCell ref="B1:L1"/>
    <mergeCell ref="L23:P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34" max="40" man="1"/>
  </rowBreaks>
  <colBreaks count="1" manualBreakCount="1">
    <brk id="16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D34"/>
  <sheetViews>
    <sheetView view="pageBreakPreview" topLeftCell="A7" zoomScaleNormal="55" zoomScaleSheetLayoutView="100" workbookViewId="0">
      <selection activeCell="C3" sqref="C3:D3"/>
    </sheetView>
  </sheetViews>
  <sheetFormatPr defaultRowHeight="12"/>
  <cols>
    <col min="1" max="1" width="9" style="2"/>
    <col min="2" max="2" width="21.25" style="2" customWidth="1"/>
    <col min="3" max="3" width="61.5" style="2" customWidth="1"/>
    <col min="4" max="4" width="26.75" style="2" customWidth="1"/>
    <col min="5" max="5" width="2.625" style="2" customWidth="1"/>
    <col min="6" max="16384" width="9" style="2"/>
  </cols>
  <sheetData>
    <row r="1" spans="2:4" ht="12.75" thickBot="1"/>
    <row r="2" spans="2:4" ht="27.75" customHeight="1" thickTop="1">
      <c r="B2" s="43" t="s">
        <v>6</v>
      </c>
      <c r="C2" s="44"/>
      <c r="D2" s="45"/>
    </row>
    <row r="3" spans="2:4" ht="27.75" customHeight="1">
      <c r="B3" s="9" t="s">
        <v>8</v>
      </c>
      <c r="C3" s="46"/>
      <c r="D3" s="47"/>
    </row>
    <row r="4" spans="2:4" ht="27.75" customHeight="1">
      <c r="B4" s="9" t="s">
        <v>9</v>
      </c>
      <c r="C4" s="48"/>
      <c r="D4" s="47"/>
    </row>
    <row r="5" spans="2:4" ht="27.75" customHeight="1">
      <c r="B5" s="9" t="s">
        <v>10</v>
      </c>
      <c r="C5" s="46"/>
      <c r="D5" s="47"/>
    </row>
    <row r="6" spans="2:4" ht="27.75" customHeight="1">
      <c r="B6" s="10" t="s">
        <v>11</v>
      </c>
      <c r="C6" s="46"/>
      <c r="D6" s="47"/>
    </row>
    <row r="7" spans="2:4" ht="27.75" customHeight="1">
      <c r="B7" s="40" t="s">
        <v>7</v>
      </c>
      <c r="C7" s="41"/>
      <c r="D7" s="42"/>
    </row>
    <row r="8" spans="2:4" ht="27.75" customHeight="1">
      <c r="B8" s="31" t="s">
        <v>12</v>
      </c>
      <c r="C8" s="32"/>
      <c r="D8" s="11" t="s">
        <v>43</v>
      </c>
    </row>
    <row r="9" spans="2:4" ht="31.5" customHeight="1">
      <c r="B9" s="35" t="s">
        <v>52</v>
      </c>
      <c r="C9" s="36"/>
      <c r="D9" s="12"/>
    </row>
    <row r="10" spans="2:4" ht="31.5" customHeight="1">
      <c r="B10" s="33" t="s">
        <v>53</v>
      </c>
      <c r="C10" s="34"/>
      <c r="D10" s="12"/>
    </row>
    <row r="11" spans="2:4" ht="31.5" customHeight="1">
      <c r="B11" s="33" t="s">
        <v>54</v>
      </c>
      <c r="C11" s="34"/>
      <c r="D11" s="12"/>
    </row>
    <row r="12" spans="2:4" ht="31.5" customHeight="1">
      <c r="B12" s="33" t="s">
        <v>55</v>
      </c>
      <c r="C12" s="34"/>
      <c r="D12" s="12"/>
    </row>
    <row r="13" spans="2:4" ht="31.5" customHeight="1">
      <c r="B13" s="33" t="s">
        <v>56</v>
      </c>
      <c r="C13" s="34"/>
      <c r="D13" s="12"/>
    </row>
    <row r="14" spans="2:4" ht="31.5" customHeight="1">
      <c r="B14" s="33" t="s">
        <v>51</v>
      </c>
      <c r="C14" s="34"/>
      <c r="D14" s="12"/>
    </row>
    <row r="15" spans="2:4" ht="31.5" customHeight="1">
      <c r="B15" s="33" t="s">
        <v>57</v>
      </c>
      <c r="C15" s="34"/>
      <c r="D15" s="12"/>
    </row>
    <row r="16" spans="2:4" ht="31.5" customHeight="1">
      <c r="B16" s="33" t="s">
        <v>58</v>
      </c>
      <c r="C16" s="34"/>
      <c r="D16" s="12"/>
    </row>
    <row r="17" spans="2:4" ht="31.5" customHeight="1">
      <c r="B17" s="33" t="s">
        <v>59</v>
      </c>
      <c r="C17" s="34"/>
      <c r="D17" s="12"/>
    </row>
    <row r="18" spans="2:4" ht="31.5" customHeight="1">
      <c r="B18" s="33" t="s">
        <v>60</v>
      </c>
      <c r="C18" s="34"/>
      <c r="D18" s="12"/>
    </row>
    <row r="19" spans="2:4" ht="31.5" customHeight="1">
      <c r="B19" s="33" t="s">
        <v>61</v>
      </c>
      <c r="C19" s="34"/>
      <c r="D19" s="12"/>
    </row>
    <row r="20" spans="2:4" ht="31.5" customHeight="1">
      <c r="B20" s="33" t="s">
        <v>62</v>
      </c>
      <c r="C20" s="34"/>
      <c r="D20" s="12"/>
    </row>
    <row r="21" spans="2:4" ht="31.5" customHeight="1">
      <c r="B21" s="33" t="s">
        <v>63</v>
      </c>
      <c r="C21" s="34"/>
      <c r="D21" s="12"/>
    </row>
    <row r="22" spans="2:4" ht="31.5" customHeight="1">
      <c r="B22" s="33" t="s">
        <v>64</v>
      </c>
      <c r="C22" s="34"/>
      <c r="D22" s="12"/>
    </row>
    <row r="23" spans="2:4" ht="31.5" customHeight="1">
      <c r="B23" s="33" t="s">
        <v>65</v>
      </c>
      <c r="C23" s="34"/>
      <c r="D23" s="12"/>
    </row>
    <row r="24" spans="2:4" ht="31.5" customHeight="1">
      <c r="B24" s="33" t="s">
        <v>66</v>
      </c>
      <c r="C24" s="34"/>
      <c r="D24" s="12"/>
    </row>
    <row r="25" spans="2:4" ht="31.5" customHeight="1">
      <c r="B25" s="33" t="s">
        <v>67</v>
      </c>
      <c r="C25" s="34"/>
      <c r="D25" s="12"/>
    </row>
    <row r="26" spans="2:4" ht="31.5" customHeight="1">
      <c r="B26" s="33" t="s">
        <v>68</v>
      </c>
      <c r="C26" s="34"/>
      <c r="D26" s="12"/>
    </row>
    <row r="27" spans="2:4" ht="31.5" customHeight="1">
      <c r="B27" s="33" t="s">
        <v>69</v>
      </c>
      <c r="C27" s="34"/>
      <c r="D27" s="12"/>
    </row>
    <row r="28" spans="2:4" ht="31.5" customHeight="1">
      <c r="B28" s="33" t="s">
        <v>70</v>
      </c>
      <c r="C28" s="34"/>
      <c r="D28" s="12"/>
    </row>
    <row r="29" spans="2:4" ht="31.5" customHeight="1">
      <c r="B29" s="33" t="s">
        <v>71</v>
      </c>
      <c r="C29" s="34"/>
      <c r="D29" s="12"/>
    </row>
    <row r="30" spans="2:4" ht="31.5" customHeight="1">
      <c r="B30" s="33" t="s">
        <v>73</v>
      </c>
      <c r="C30" s="34"/>
      <c r="D30" s="12"/>
    </row>
    <row r="31" spans="2:4" ht="31.5" customHeight="1">
      <c r="B31" s="33" t="s">
        <v>72</v>
      </c>
      <c r="C31" s="34"/>
      <c r="D31" s="12"/>
    </row>
    <row r="32" spans="2:4" ht="31.5" customHeight="1">
      <c r="B32" s="33" t="s">
        <v>74</v>
      </c>
      <c r="C32" s="34"/>
      <c r="D32" s="12"/>
    </row>
    <row r="33" spans="2:4" ht="31.5" customHeight="1" thickBot="1">
      <c r="B33" s="38" t="s">
        <v>75</v>
      </c>
      <c r="C33" s="39"/>
      <c r="D33" s="13"/>
    </row>
    <row r="34" spans="2:4" ht="12.75" thickTop="1">
      <c r="B34" s="37" t="s">
        <v>76</v>
      </c>
      <c r="C34" s="37"/>
      <c r="D34" s="3"/>
    </row>
  </sheetData>
  <sheetProtection algorithmName="SHA-512" hashValue="r+PndTlXrY7ClbgNXOhwEbth67Z03W7BiUVCjze9Thjpo4LHysF8jXRXJz6jHAA+BEUP6HCRs46HLZKAb0NflA==" saltValue="SWvYzYA7gOA/gXWyANItbA==" spinCount="100000" sheet="1" objects="1" scenarios="1" selectLockedCells="1"/>
  <mergeCells count="33">
    <mergeCell ref="B32:C32"/>
    <mergeCell ref="B34:C34"/>
    <mergeCell ref="B33:C33"/>
    <mergeCell ref="B7:D7"/>
    <mergeCell ref="B2:D2"/>
    <mergeCell ref="C3:D3"/>
    <mergeCell ref="C4:D4"/>
    <mergeCell ref="C5:D5"/>
    <mergeCell ref="C6:D6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8:C8"/>
    <mergeCell ref="B19:C19"/>
    <mergeCell ref="B9:C9"/>
    <mergeCell ref="B10:C10"/>
    <mergeCell ref="B11:C11"/>
    <mergeCell ref="B12:C12"/>
    <mergeCell ref="B13:C13"/>
    <mergeCell ref="B14:C14"/>
    <mergeCell ref="B16:C16"/>
    <mergeCell ref="B15:C15"/>
    <mergeCell ref="B17:C17"/>
    <mergeCell ref="B18:C18"/>
  </mergeCells>
  <phoneticPr fontId="2" type="noConversion"/>
  <pageMargins left="0.7" right="0.7" top="0.75" bottom="0.75" header="0.3" footer="0.3"/>
  <pageSetup paperSize="9" scale="73" orientation="portrait" r:id="rId1"/>
  <colBreaks count="1" manualBreakCount="1">
    <brk id="4" min="1" max="39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Sheet2!$A$1:$A$6</xm:f>
          </x14:formula1>
          <xm:sqref>D9:D33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H24" sqref="H24"/>
    </sheetView>
  </sheetViews>
  <sheetFormatPr defaultRowHeight="16.5"/>
  <cols>
    <col min="1" max="1" width="15.375" style="16" customWidth="1"/>
    <col min="2" max="16384" width="9" style="16"/>
  </cols>
  <sheetData>
    <row r="1" spans="1:1">
      <c r="A1" s="1" t="s">
        <v>5</v>
      </c>
    </row>
    <row r="2" spans="1:1">
      <c r="A2" s="16" t="s">
        <v>4</v>
      </c>
    </row>
    <row r="3" spans="1:1">
      <c r="A3" s="16" t="s">
        <v>0</v>
      </c>
    </row>
    <row r="4" spans="1:1">
      <c r="A4" s="16" t="s">
        <v>1</v>
      </c>
    </row>
    <row r="5" spans="1:1">
      <c r="A5" s="16" t="s">
        <v>2</v>
      </c>
    </row>
    <row r="6" spans="1:1">
      <c r="A6" s="16" t="s">
        <v>3</v>
      </c>
    </row>
  </sheetData>
  <sheetProtection algorithmName="SHA-512" hashValue="b6vfDwtH72t84KJCWv7Hr4lJD5hFN6R/pRkBgz2y+E6DET0qmdasSFcQTLeRwkZfO2EfLoay7gCCeQN5SredAQ==" saltValue="LUorhUaRIcGqIePzBv/lIg==" spinCount="100000" sheet="1" objects="1" scenarios="1" selectLockedCells="1" selectUnlockedCells="1"/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1"/>
  <sheetViews>
    <sheetView zoomScale="85" zoomScaleNormal="85" workbookViewId="0">
      <selection activeCell="F14" sqref="F14"/>
    </sheetView>
  </sheetViews>
  <sheetFormatPr defaultRowHeight="16.5"/>
  <cols>
    <col min="1" max="2" width="9" style="17"/>
    <col min="3" max="3" width="11.625" style="17" bestFit="1" customWidth="1"/>
    <col min="4" max="4" width="9" style="17"/>
    <col min="5" max="5" width="11.625" style="17" bestFit="1" customWidth="1"/>
    <col min="6" max="7" width="9.625" style="17" bestFit="1" customWidth="1"/>
    <col min="8" max="14" width="9" style="17"/>
    <col min="15" max="15" width="20.75" style="17" customWidth="1"/>
    <col min="16" max="16384" width="9" style="17"/>
  </cols>
  <sheetData>
    <row r="1" spans="1:19">
      <c r="A1" s="19"/>
      <c r="B1" s="19"/>
      <c r="C1" s="49" t="s">
        <v>40</v>
      </c>
      <c r="D1" s="49"/>
      <c r="E1" s="49"/>
      <c r="F1" s="49"/>
      <c r="G1" s="49"/>
      <c r="H1" s="49" t="s">
        <v>41</v>
      </c>
      <c r="I1" s="49"/>
      <c r="J1" s="49"/>
      <c r="K1" s="49"/>
      <c r="L1" s="49"/>
      <c r="M1" s="20"/>
      <c r="N1" s="20"/>
      <c r="O1" s="20"/>
      <c r="P1" s="20"/>
      <c r="Q1" s="20"/>
      <c r="R1" s="20"/>
      <c r="S1" s="20"/>
    </row>
    <row r="2" spans="1:19">
      <c r="A2" s="19"/>
      <c r="B2" s="19"/>
      <c r="C2" s="19" t="s">
        <v>4</v>
      </c>
      <c r="D2" s="19" t="s">
        <v>14</v>
      </c>
      <c r="E2" s="19" t="s">
        <v>1</v>
      </c>
      <c r="F2" s="19" t="s">
        <v>2</v>
      </c>
      <c r="G2" s="19" t="s">
        <v>3</v>
      </c>
      <c r="H2" s="19" t="s">
        <v>4</v>
      </c>
      <c r="I2" s="19" t="s">
        <v>14</v>
      </c>
      <c r="J2" s="19" t="s">
        <v>1</v>
      </c>
      <c r="K2" s="19" t="s">
        <v>2</v>
      </c>
      <c r="L2" s="19" t="s">
        <v>3</v>
      </c>
      <c r="M2" s="20"/>
      <c r="N2" s="20"/>
      <c r="O2" s="20"/>
      <c r="P2" s="20" t="s">
        <v>42</v>
      </c>
      <c r="Q2" s="20" t="s">
        <v>40</v>
      </c>
      <c r="R2" s="20"/>
      <c r="S2" s="20"/>
    </row>
    <row r="3" spans="1:19">
      <c r="A3" s="19"/>
      <c r="B3" s="19" t="s">
        <v>15</v>
      </c>
      <c r="C3" s="19">
        <f>COUNTIF(설문지!$D9,$L$34)*0</f>
        <v>0</v>
      </c>
      <c r="D3" s="19">
        <f>COUNTIF(설문지!$D9,$L$35)*0</f>
        <v>0</v>
      </c>
      <c r="E3" s="19">
        <f>COUNTIF(설문지!$D9,$L$36)*1</f>
        <v>0</v>
      </c>
      <c r="F3" s="19">
        <f>COUNTIF(설문지!$D9,$L$37)*2</f>
        <v>0</v>
      </c>
      <c r="G3" s="19">
        <f>COUNTIF(설문지!$D9,$L$38)*3</f>
        <v>0</v>
      </c>
      <c r="H3" s="19">
        <f>COUNTIF(설문지!$D9,$L$34)*0</f>
        <v>0</v>
      </c>
      <c r="I3" s="19">
        <f>COUNTIF(설문지!$D9,$L$35)*0</f>
        <v>0</v>
      </c>
      <c r="J3" s="19">
        <f>COUNTIF(설문지!$D9,$L$36)</f>
        <v>0</v>
      </c>
      <c r="K3" s="19">
        <f>COUNTIF(설문지!$D9,$L$37)</f>
        <v>0</v>
      </c>
      <c r="L3" s="19">
        <f>COUNTIF(설문지!$D9,$L$38)</f>
        <v>0</v>
      </c>
      <c r="M3" s="20"/>
      <c r="N3" s="20"/>
      <c r="O3" s="20" t="s">
        <v>78</v>
      </c>
      <c r="P3" s="20">
        <f>SUM(H3:L3,H8:L8,H13:L13,H18:L18,H23:L23)</f>
        <v>0</v>
      </c>
      <c r="Q3" s="20" t="e">
        <v>#N/A</v>
      </c>
      <c r="R3" s="20"/>
      <c r="S3" s="20"/>
    </row>
    <row r="4" spans="1:19">
      <c r="A4" s="19"/>
      <c r="B4" s="19" t="s">
        <v>16</v>
      </c>
      <c r="C4" s="19">
        <f>COUNTIF(설문지!$D10,$L$34)*0</f>
        <v>0</v>
      </c>
      <c r="D4" s="19">
        <f>COUNTIF(설문지!$D10,$L$35)*0</f>
        <v>0</v>
      </c>
      <c r="E4" s="19">
        <f>COUNTIF(설문지!$D10,$L$36)*1</f>
        <v>0</v>
      </c>
      <c r="F4" s="19">
        <f>COUNTIF(설문지!$D10,$L$37)*2</f>
        <v>0</v>
      </c>
      <c r="G4" s="19">
        <f>COUNTIF(설문지!$D10,$L$38)*3</f>
        <v>0</v>
      </c>
      <c r="H4" s="19">
        <f>COUNTIF(설문지!$D10,$L$34)*0</f>
        <v>0</v>
      </c>
      <c r="I4" s="19">
        <f>COUNTIF(설문지!$D10,$L$35)*0</f>
        <v>0</v>
      </c>
      <c r="J4" s="19">
        <f>COUNTIF(설문지!$D10,$L$36)</f>
        <v>0</v>
      </c>
      <c r="K4" s="19">
        <f>COUNTIF(설문지!$D10,$L$37)</f>
        <v>0</v>
      </c>
      <c r="L4" s="19">
        <f>COUNTIF(설문지!$D10,$L$38)</f>
        <v>0</v>
      </c>
      <c r="M4" s="20"/>
      <c r="N4" s="20"/>
      <c r="O4" s="20" t="s">
        <v>79</v>
      </c>
      <c r="P4" s="20" t="e">
        <v>#N/A</v>
      </c>
      <c r="Q4" s="20">
        <f>SUM(C3:G3,C8:G8,C13:G13,C18:G18,C23:G23)</f>
        <v>0</v>
      </c>
      <c r="R4" s="20"/>
      <c r="S4" s="20"/>
    </row>
    <row r="5" spans="1:19">
      <c r="A5" s="19" t="s">
        <v>13</v>
      </c>
      <c r="B5" s="19" t="s">
        <v>17</v>
      </c>
      <c r="C5" s="19">
        <f>COUNTIF(설문지!$D11,$L$34)*0</f>
        <v>0</v>
      </c>
      <c r="D5" s="19">
        <f>COUNTIF(설문지!$D11,$L$35)*0</f>
        <v>0</v>
      </c>
      <c r="E5" s="19">
        <f>COUNTIF(설문지!$D11,$L$36)*1</f>
        <v>0</v>
      </c>
      <c r="F5" s="19">
        <f>COUNTIF(설문지!$D11,$L$37)*2</f>
        <v>0</v>
      </c>
      <c r="G5" s="19">
        <f>COUNTIF(설문지!$D11,$L$38)*3</f>
        <v>0</v>
      </c>
      <c r="H5" s="19">
        <f>COUNTIF(설문지!$D11,$L$34)*0</f>
        <v>0</v>
      </c>
      <c r="I5" s="19">
        <f>COUNTIF(설문지!$D11,$L$35)*0</f>
        <v>0</v>
      </c>
      <c r="J5" s="19">
        <f>COUNTIF(설문지!$D11,$L$36)</f>
        <v>0</v>
      </c>
      <c r="K5" s="19">
        <f>COUNTIF(설문지!$D11,$L$37)</f>
        <v>0</v>
      </c>
      <c r="L5" s="19">
        <f>COUNTIF(설문지!$D11,$L$38)</f>
        <v>0</v>
      </c>
      <c r="M5" s="20"/>
      <c r="N5" s="20"/>
      <c r="O5" s="20" t="s">
        <v>80</v>
      </c>
      <c r="P5" s="20">
        <f>SUM(H4:L4,H9:L9,H14:L14,H19:L19,H24:L24)</f>
        <v>0</v>
      </c>
      <c r="Q5" s="20" t="e">
        <v>#N/A</v>
      </c>
      <c r="R5" s="20"/>
      <c r="S5" s="20"/>
    </row>
    <row r="6" spans="1:19">
      <c r="A6" s="19"/>
      <c r="B6" s="19" t="s">
        <v>18</v>
      </c>
      <c r="C6" s="19">
        <f>COUNTIF(설문지!$D12,$L$34)*0</f>
        <v>0</v>
      </c>
      <c r="D6" s="19">
        <f>COUNTIF(설문지!$D12,$L$35)*0</f>
        <v>0</v>
      </c>
      <c r="E6" s="19">
        <f>COUNTIF(설문지!$D12,$L$36)*1</f>
        <v>0</v>
      </c>
      <c r="F6" s="19">
        <f>COUNTIF(설문지!$D12,$L$37)*2</f>
        <v>0</v>
      </c>
      <c r="G6" s="19">
        <f>COUNTIF(설문지!$D12,$L$38)*3</f>
        <v>0</v>
      </c>
      <c r="H6" s="19">
        <f>COUNTIF(설문지!$D12,$L$34)*0</f>
        <v>0</v>
      </c>
      <c r="I6" s="19">
        <f>COUNTIF(설문지!$D12,$L$35)*0</f>
        <v>0</v>
      </c>
      <c r="J6" s="19">
        <f>COUNTIF(설문지!$D12,$L$36)</f>
        <v>0</v>
      </c>
      <c r="K6" s="19">
        <f>COUNTIF(설문지!$D12,$L$37)</f>
        <v>0</v>
      </c>
      <c r="L6" s="19">
        <f>COUNTIF(설문지!$D12,$L$38)</f>
        <v>0</v>
      </c>
      <c r="M6" s="20"/>
      <c r="N6" s="20"/>
      <c r="O6" s="20" t="s">
        <v>81</v>
      </c>
      <c r="P6" s="20" t="e">
        <v>#N/A</v>
      </c>
      <c r="Q6" s="20">
        <f>SUM(C4:G4,C9:G9,C14:G14,C19:G19,C24:G24)</f>
        <v>0</v>
      </c>
      <c r="R6" s="20"/>
      <c r="S6" s="20"/>
    </row>
    <row r="7" spans="1:19">
      <c r="A7" s="19"/>
      <c r="B7" s="19" t="s">
        <v>19</v>
      </c>
      <c r="C7" s="19">
        <f>COUNTIF(설문지!$D13,$L$34)*0</f>
        <v>0</v>
      </c>
      <c r="D7" s="19">
        <f>COUNTIF(설문지!$D13,$L$35)*0</f>
        <v>0</v>
      </c>
      <c r="E7" s="19">
        <f>COUNTIF(설문지!$D13,$L$36)*1</f>
        <v>0</v>
      </c>
      <c r="F7" s="19">
        <f>COUNTIF(설문지!$D13,$L$37)*2</f>
        <v>0</v>
      </c>
      <c r="G7" s="19">
        <f>COUNTIF(설문지!$D13,$L$38)*3</f>
        <v>0</v>
      </c>
      <c r="H7" s="19">
        <f>COUNTIF(설문지!$D13,$L$34)*0</f>
        <v>0</v>
      </c>
      <c r="I7" s="19">
        <f>COUNTIF(설문지!$D13,$L$35)*0</f>
        <v>0</v>
      </c>
      <c r="J7" s="19">
        <f>COUNTIF(설문지!$D13,$L$36)</f>
        <v>0</v>
      </c>
      <c r="K7" s="19">
        <f>COUNTIF(설문지!$D13,$L$37)</f>
        <v>0</v>
      </c>
      <c r="L7" s="19">
        <f>COUNTIF(설문지!$D13,$L$38)</f>
        <v>0</v>
      </c>
      <c r="M7" s="20"/>
      <c r="N7" s="20"/>
      <c r="O7" s="20" t="s">
        <v>82</v>
      </c>
      <c r="P7" s="20">
        <f>SUM(H5:L5,H10:L10,H15:L15,H20:L20,H25:L25)</f>
        <v>0</v>
      </c>
      <c r="Q7" s="20" t="e">
        <v>#N/A</v>
      </c>
      <c r="R7" s="20"/>
      <c r="S7" s="20"/>
    </row>
    <row r="8" spans="1:19">
      <c r="A8" s="19"/>
      <c r="B8" s="19" t="s">
        <v>20</v>
      </c>
      <c r="C8" s="19">
        <f>COUNTIF(설문지!$D14,$L$34)*0</f>
        <v>0</v>
      </c>
      <c r="D8" s="19">
        <f>COUNTIF(설문지!$D14,$L$35)*0</f>
        <v>0</v>
      </c>
      <c r="E8" s="19">
        <f>COUNTIF(설문지!$D14,$L$36)*1</f>
        <v>0</v>
      </c>
      <c r="F8" s="19">
        <f>COUNTIF(설문지!$D14,$L$37)*2</f>
        <v>0</v>
      </c>
      <c r="G8" s="19">
        <f>COUNTIF(설문지!$D14,$L$38)*3</f>
        <v>0</v>
      </c>
      <c r="H8" s="19">
        <f>COUNTIF(설문지!$D14,$L$34)*0</f>
        <v>0</v>
      </c>
      <c r="I8" s="19">
        <f>COUNTIF(설문지!$D14,$L$35)*0</f>
        <v>0</v>
      </c>
      <c r="J8" s="19">
        <f>COUNTIF(설문지!$D14,$L$36)</f>
        <v>0</v>
      </c>
      <c r="K8" s="19">
        <f>COUNTIF(설문지!$D14,$L$37)</f>
        <v>0</v>
      </c>
      <c r="L8" s="19">
        <f>COUNTIF(설문지!$D14,$L$38)</f>
        <v>0</v>
      </c>
      <c r="M8" s="20"/>
      <c r="N8" s="20"/>
      <c r="O8" s="20" t="s">
        <v>83</v>
      </c>
      <c r="P8" s="20" t="e">
        <v>#N/A</v>
      </c>
      <c r="Q8" s="20">
        <f>SUM(C5:G5,C10:G10,C15:G15,C20:G20,C25:G25)</f>
        <v>0</v>
      </c>
      <c r="R8" s="20"/>
      <c r="S8" s="20"/>
    </row>
    <row r="9" spans="1:19">
      <c r="A9" s="19"/>
      <c r="B9" s="19" t="s">
        <v>21</v>
      </c>
      <c r="C9" s="19">
        <f>COUNTIF(설문지!$D15,$L$34)*0</f>
        <v>0</v>
      </c>
      <c r="D9" s="19">
        <f>COUNTIF(설문지!$D15,$L$35)*0</f>
        <v>0</v>
      </c>
      <c r="E9" s="19">
        <f>COUNTIF(설문지!$D15,$L$36)*1</f>
        <v>0</v>
      </c>
      <c r="F9" s="19">
        <f>COUNTIF(설문지!$D15,$L$37)*2</f>
        <v>0</v>
      </c>
      <c r="G9" s="19">
        <f>COUNTIF(설문지!$D15,$L$38)*3</f>
        <v>0</v>
      </c>
      <c r="H9" s="19">
        <f>COUNTIF(설문지!$D15,$L$34)*0</f>
        <v>0</v>
      </c>
      <c r="I9" s="19">
        <f>COUNTIF(설문지!$D15,$L$35)*0</f>
        <v>0</v>
      </c>
      <c r="J9" s="19">
        <f>COUNTIF(설문지!$D15,$L$36)</f>
        <v>0</v>
      </c>
      <c r="K9" s="19">
        <f>COUNTIF(설문지!$D15,$L$37)</f>
        <v>0</v>
      </c>
      <c r="L9" s="19">
        <f>COUNTIF(설문지!$D15,$L$38)</f>
        <v>0</v>
      </c>
      <c r="M9" s="20"/>
      <c r="N9" s="20"/>
      <c r="O9" s="20" t="s">
        <v>82</v>
      </c>
      <c r="P9" s="20">
        <f>SUM(H6:L6,H11:L11,H16:L16,H21:L21,H26:L26)</f>
        <v>0</v>
      </c>
      <c r="Q9" s="20" t="e">
        <v>#N/A</v>
      </c>
      <c r="R9" s="20"/>
      <c r="S9" s="20"/>
    </row>
    <row r="10" spans="1:19">
      <c r="A10" s="19"/>
      <c r="B10" s="19" t="s">
        <v>22</v>
      </c>
      <c r="C10" s="19">
        <f>COUNTIF(설문지!$D16,$L$34)*0</f>
        <v>0</v>
      </c>
      <c r="D10" s="19">
        <f>COUNTIF(설문지!$D16,$L$35)*0</f>
        <v>0</v>
      </c>
      <c r="E10" s="19">
        <f>COUNTIF(설문지!$D16,$L$36)*1</f>
        <v>0</v>
      </c>
      <c r="F10" s="19">
        <f>COUNTIF(설문지!$D16,$L$37)*2</f>
        <v>0</v>
      </c>
      <c r="G10" s="19">
        <f>COUNTIF(설문지!$D16,$L$38)*3</f>
        <v>0</v>
      </c>
      <c r="H10" s="19">
        <f>COUNTIF(설문지!$D16,$L$34)*0</f>
        <v>0</v>
      </c>
      <c r="I10" s="19">
        <f>COUNTIF(설문지!$D16,$L$35)*0</f>
        <v>0</v>
      </c>
      <c r="J10" s="19">
        <f>COUNTIF(설문지!$D16,$L$36)</f>
        <v>0</v>
      </c>
      <c r="K10" s="19">
        <f>COUNTIF(설문지!$D16,$L$37)</f>
        <v>0</v>
      </c>
      <c r="L10" s="19">
        <f>COUNTIF(설문지!$D16,$L$38)</f>
        <v>0</v>
      </c>
      <c r="M10" s="20"/>
      <c r="N10" s="20"/>
      <c r="O10" s="20" t="s">
        <v>79</v>
      </c>
      <c r="P10" s="20" t="e">
        <v>#N/A</v>
      </c>
      <c r="Q10" s="20">
        <f>SUM(C6:G6,C11:G11,C16:G16,C21:G21,C26:G26)</f>
        <v>0</v>
      </c>
      <c r="R10" s="20"/>
      <c r="S10" s="20"/>
    </row>
    <row r="11" spans="1:19">
      <c r="A11" s="19"/>
      <c r="B11" s="19" t="s">
        <v>23</v>
      </c>
      <c r="C11" s="19">
        <f>COUNTIF(설문지!$D17,$L$34)*0</f>
        <v>0</v>
      </c>
      <c r="D11" s="19">
        <f>COUNTIF(설문지!$D17,$L$35)*0</f>
        <v>0</v>
      </c>
      <c r="E11" s="19">
        <f>COUNTIF(설문지!$D17,$L$36)*1</f>
        <v>0</v>
      </c>
      <c r="F11" s="19">
        <f>COUNTIF(설문지!$D17,$L$37)*2</f>
        <v>0</v>
      </c>
      <c r="G11" s="19">
        <f>COUNTIF(설문지!$D17,$L$38)*3</f>
        <v>0</v>
      </c>
      <c r="H11" s="19">
        <f>COUNTIF(설문지!$D17,$L$34)*0</f>
        <v>0</v>
      </c>
      <c r="I11" s="19">
        <f>COUNTIF(설문지!$D17,$L$35)*0</f>
        <v>0</v>
      </c>
      <c r="J11" s="19">
        <f>COUNTIF(설문지!$D17,$L$36)</f>
        <v>0</v>
      </c>
      <c r="K11" s="19">
        <f>COUNTIF(설문지!$D17,$L$37)</f>
        <v>0</v>
      </c>
      <c r="L11" s="19">
        <f>COUNTIF(설문지!$D17,$L$38)</f>
        <v>0</v>
      </c>
      <c r="M11" s="20"/>
      <c r="N11" s="20"/>
      <c r="O11" s="20" t="s">
        <v>84</v>
      </c>
      <c r="P11" s="20">
        <f>SUM(H7:L7,H12:L12,H17:L17,H22:L22,H27:L27)</f>
        <v>0</v>
      </c>
      <c r="Q11" s="20" t="e">
        <v>#N/A</v>
      </c>
      <c r="R11" s="20"/>
      <c r="S11" s="20"/>
    </row>
    <row r="12" spans="1:19">
      <c r="A12" s="19"/>
      <c r="B12" s="19" t="s">
        <v>24</v>
      </c>
      <c r="C12" s="19">
        <f>COUNTIF(설문지!$D18,$L$34)*0</f>
        <v>0</v>
      </c>
      <c r="D12" s="19">
        <f>COUNTIF(설문지!$D18,$L$35)*0</f>
        <v>0</v>
      </c>
      <c r="E12" s="19">
        <f>COUNTIF(설문지!$D18,$L$36)*1</f>
        <v>0</v>
      </c>
      <c r="F12" s="19">
        <f>COUNTIF(설문지!$D18,$L$37)*2</f>
        <v>0</v>
      </c>
      <c r="G12" s="19">
        <f>COUNTIF(설문지!$D18,$L$38)*3</f>
        <v>0</v>
      </c>
      <c r="H12" s="19">
        <f>COUNTIF(설문지!$D18,$L$34)*0</f>
        <v>0</v>
      </c>
      <c r="I12" s="19">
        <f>COUNTIF(설문지!$D18,$L$35)*0</f>
        <v>0</v>
      </c>
      <c r="J12" s="19">
        <f>COUNTIF(설문지!$D18,$L$36)</f>
        <v>0</v>
      </c>
      <c r="K12" s="19">
        <f>COUNTIF(설문지!$D18,$L$37)</f>
        <v>0</v>
      </c>
      <c r="L12" s="19">
        <f>COUNTIF(설문지!$D18,$L$38)</f>
        <v>0</v>
      </c>
      <c r="M12" s="20"/>
      <c r="N12" s="20"/>
      <c r="O12" s="20" t="s">
        <v>85</v>
      </c>
      <c r="P12" s="20" t="e">
        <v>#N/A</v>
      </c>
      <c r="Q12" s="20">
        <f>SUM(C7:G7,C12:G12,C17:G17,C22:G22,C27:G27)</f>
        <v>0</v>
      </c>
      <c r="R12" s="20"/>
      <c r="S12" s="20"/>
    </row>
    <row r="13" spans="1:19">
      <c r="A13" s="19"/>
      <c r="B13" s="19" t="s">
        <v>25</v>
      </c>
      <c r="C13" s="19">
        <f>COUNTIF(설문지!$D19,$L$34)*0</f>
        <v>0</v>
      </c>
      <c r="D13" s="19">
        <f>COUNTIF(설문지!$D19,$L$35)*0</f>
        <v>0</v>
      </c>
      <c r="E13" s="19">
        <f>COUNTIF(설문지!$D19,$L$36)*1</f>
        <v>0</v>
      </c>
      <c r="F13" s="19">
        <f>COUNTIF(설문지!$D19,$L$37)*2</f>
        <v>0</v>
      </c>
      <c r="G13" s="19">
        <f>COUNTIF(설문지!$D19,$L$38)*3</f>
        <v>0</v>
      </c>
      <c r="H13" s="19">
        <f>COUNTIF(설문지!$D19,$L$34)*0</f>
        <v>0</v>
      </c>
      <c r="I13" s="19">
        <f>COUNTIF(설문지!$D19,$L$35)*0</f>
        <v>0</v>
      </c>
      <c r="J13" s="19">
        <f>COUNTIF(설문지!$D19,$L$36)</f>
        <v>0</v>
      </c>
      <c r="K13" s="19">
        <f>COUNTIF(설문지!$D19,$L$37)</f>
        <v>0</v>
      </c>
      <c r="L13" s="19">
        <f>COUNTIF(설문지!$D19,$L$38)</f>
        <v>0</v>
      </c>
      <c r="M13" s="20"/>
      <c r="N13" s="20"/>
      <c r="O13" s="20"/>
      <c r="P13" s="20"/>
      <c r="Q13" s="20"/>
      <c r="R13" s="20"/>
      <c r="S13" s="20"/>
    </row>
    <row r="14" spans="1:19">
      <c r="A14" s="19"/>
      <c r="B14" s="19" t="s">
        <v>26</v>
      </c>
      <c r="C14" s="19">
        <f>COUNTIF(설문지!$D20,$L$34)*0</f>
        <v>0</v>
      </c>
      <c r="D14" s="19">
        <f>COUNTIF(설문지!$D20,$L$35)*0</f>
        <v>0</v>
      </c>
      <c r="E14" s="19">
        <f>COUNTIF(설문지!$D20,$L$36)*1</f>
        <v>0</v>
      </c>
      <c r="F14" s="19">
        <f>COUNTIF(설문지!$D20,$L$37)*2</f>
        <v>0</v>
      </c>
      <c r="G14" s="19">
        <f>COUNTIF(설문지!$D20,$L$38)*3</f>
        <v>0</v>
      </c>
      <c r="H14" s="19">
        <f>COUNTIF(설문지!$D20,$L$34)*0</f>
        <v>0</v>
      </c>
      <c r="I14" s="19">
        <f>COUNTIF(설문지!$D20,$L$35)*0</f>
        <v>0</v>
      </c>
      <c r="J14" s="19">
        <f>COUNTIF(설문지!$D20,$L$36)</f>
        <v>0</v>
      </c>
      <c r="K14" s="19">
        <f>COUNTIF(설문지!$D20,$L$37)</f>
        <v>0</v>
      </c>
      <c r="L14" s="19">
        <f>COUNTIF(설문지!$D20,$L$38)</f>
        <v>0</v>
      </c>
      <c r="M14" s="20"/>
      <c r="N14" s="20"/>
      <c r="O14" s="20"/>
      <c r="P14" s="20"/>
      <c r="Q14" s="20"/>
      <c r="R14" s="20"/>
      <c r="S14" s="20"/>
    </row>
    <row r="15" spans="1:19">
      <c r="A15" s="19"/>
      <c r="B15" s="19" t="s">
        <v>27</v>
      </c>
      <c r="C15" s="19">
        <f>COUNTIF(설문지!$D21,$L$34)*0</f>
        <v>0</v>
      </c>
      <c r="D15" s="19">
        <f>COUNTIF(설문지!$D21,$L$35)*0</f>
        <v>0</v>
      </c>
      <c r="E15" s="19">
        <f>COUNTIF(설문지!$D21,$L$36)*1</f>
        <v>0</v>
      </c>
      <c r="F15" s="19">
        <f>COUNTIF(설문지!$D21,$L$37)*2</f>
        <v>0</v>
      </c>
      <c r="G15" s="19">
        <f>COUNTIF(설문지!$D21,$L$38)*3</f>
        <v>0</v>
      </c>
      <c r="H15" s="19">
        <f>COUNTIF(설문지!$D21,$L$34)*0</f>
        <v>0</v>
      </c>
      <c r="I15" s="19">
        <f>COUNTIF(설문지!$D21,$L$35)*0</f>
        <v>0</v>
      </c>
      <c r="J15" s="19">
        <f>COUNTIF(설문지!$D21,$L$36)</f>
        <v>0</v>
      </c>
      <c r="K15" s="19">
        <f>COUNTIF(설문지!$D21,$L$37)</f>
        <v>0</v>
      </c>
      <c r="L15" s="19">
        <f>COUNTIF(설문지!$D21,$L$38)</f>
        <v>0</v>
      </c>
      <c r="M15" s="20"/>
      <c r="N15" s="20"/>
      <c r="O15" s="20"/>
      <c r="P15" s="20"/>
      <c r="Q15" s="20"/>
      <c r="R15" s="20"/>
      <c r="S15" s="20"/>
    </row>
    <row r="16" spans="1:19">
      <c r="A16" s="19"/>
      <c r="B16" s="19" t="s">
        <v>28</v>
      </c>
      <c r="C16" s="19">
        <f>COUNTIF(설문지!$D22,$L$34)*0</f>
        <v>0</v>
      </c>
      <c r="D16" s="19">
        <f>COUNTIF(설문지!$D22,$L$35)*0</f>
        <v>0</v>
      </c>
      <c r="E16" s="19">
        <f>COUNTIF(설문지!$D22,$L$36)*1</f>
        <v>0</v>
      </c>
      <c r="F16" s="19">
        <f>COUNTIF(설문지!$D22,$L$37)*2</f>
        <v>0</v>
      </c>
      <c r="G16" s="19">
        <f>COUNTIF(설문지!$D22,$L$38)*3</f>
        <v>0</v>
      </c>
      <c r="H16" s="19">
        <f>COUNTIF(설문지!$D22,$L$34)*0</f>
        <v>0</v>
      </c>
      <c r="I16" s="19">
        <f>COUNTIF(설문지!$D22,$L$35)*0</f>
        <v>0</v>
      </c>
      <c r="J16" s="19">
        <f>COUNTIF(설문지!$D22,$L$36)</f>
        <v>0</v>
      </c>
      <c r="K16" s="19">
        <f>COUNTIF(설문지!$D22,$L$37)</f>
        <v>0</v>
      </c>
      <c r="L16" s="19">
        <f>COUNTIF(설문지!$D22,$L$38)</f>
        <v>0</v>
      </c>
      <c r="M16" s="20"/>
      <c r="N16" s="20"/>
      <c r="O16" s="20"/>
      <c r="P16" s="20"/>
      <c r="Q16" s="20"/>
      <c r="R16" s="20"/>
      <c r="S16" s="20"/>
    </row>
    <row r="17" spans="1:19">
      <c r="A17" s="19"/>
      <c r="B17" s="19" t="s">
        <v>29</v>
      </c>
      <c r="C17" s="19">
        <f>COUNTIF(설문지!$D23,$L$34)*0</f>
        <v>0</v>
      </c>
      <c r="D17" s="19">
        <f>COUNTIF(설문지!$D23,$L$35)*0</f>
        <v>0</v>
      </c>
      <c r="E17" s="19">
        <f>COUNTIF(설문지!$D23,$L$36)*1</f>
        <v>0</v>
      </c>
      <c r="F17" s="19">
        <f>COUNTIF(설문지!$D23,$L$37)*2</f>
        <v>0</v>
      </c>
      <c r="G17" s="19">
        <f>COUNTIF(설문지!$D23,$L$38)*3</f>
        <v>0</v>
      </c>
      <c r="H17" s="19">
        <f>COUNTIF(설문지!$D23,$L$34)*0</f>
        <v>0</v>
      </c>
      <c r="I17" s="19">
        <f>COUNTIF(설문지!$D23,$L$35)*0</f>
        <v>0</v>
      </c>
      <c r="J17" s="19">
        <f>COUNTIF(설문지!$D23,$L$36)</f>
        <v>0</v>
      </c>
      <c r="K17" s="19">
        <f>COUNTIF(설문지!$D23,$L$37)</f>
        <v>0</v>
      </c>
      <c r="L17" s="19">
        <f>COUNTIF(설문지!$D23,$L$38)</f>
        <v>0</v>
      </c>
      <c r="M17" s="20"/>
      <c r="N17" s="20"/>
      <c r="O17" s="20"/>
      <c r="P17" s="20"/>
      <c r="Q17" s="20"/>
      <c r="R17" s="20"/>
      <c r="S17" s="20"/>
    </row>
    <row r="18" spans="1:19">
      <c r="A18" s="19"/>
      <c r="B18" s="19" t="s">
        <v>30</v>
      </c>
      <c r="C18" s="19">
        <f>COUNTIF(설문지!$D24,$L$34)*0</f>
        <v>0</v>
      </c>
      <c r="D18" s="19">
        <f>COUNTIF(설문지!$D24,$L$35)*0</f>
        <v>0</v>
      </c>
      <c r="E18" s="19">
        <f>COUNTIF(설문지!$D24,$L$36)*1</f>
        <v>0</v>
      </c>
      <c r="F18" s="19">
        <f>COUNTIF(설문지!$D24,$L$37)*2</f>
        <v>0</v>
      </c>
      <c r="G18" s="19">
        <f>COUNTIF(설문지!$D24,$L$38)*3</f>
        <v>0</v>
      </c>
      <c r="H18" s="19">
        <f>COUNTIF(설문지!$D24,$L$34)*0</f>
        <v>0</v>
      </c>
      <c r="I18" s="19">
        <f>COUNTIF(설문지!$D24,$L$35)*0</f>
        <v>0</v>
      </c>
      <c r="J18" s="19">
        <f>COUNTIF(설문지!$D24,$L$36)</f>
        <v>0</v>
      </c>
      <c r="K18" s="19">
        <f>COUNTIF(설문지!$D24,$L$37)</f>
        <v>0</v>
      </c>
      <c r="L18" s="19">
        <f>COUNTIF(설문지!$D24,$L$38)</f>
        <v>0</v>
      </c>
      <c r="M18" s="20"/>
      <c r="N18" s="20"/>
      <c r="O18" s="20"/>
      <c r="P18" s="20"/>
      <c r="Q18" s="20"/>
      <c r="R18" s="20"/>
      <c r="S18" s="20"/>
    </row>
    <row r="19" spans="1:19">
      <c r="A19" s="19"/>
      <c r="B19" s="19" t="s">
        <v>31</v>
      </c>
      <c r="C19" s="19">
        <f>COUNTIF(설문지!$D25,$L$34)*0</f>
        <v>0</v>
      </c>
      <c r="D19" s="19">
        <f>COUNTIF(설문지!$D25,$L$35)*0</f>
        <v>0</v>
      </c>
      <c r="E19" s="19">
        <f>COUNTIF(설문지!$D25,$L$36)*1</f>
        <v>0</v>
      </c>
      <c r="F19" s="19">
        <f>COUNTIF(설문지!$D25,$L$37)*2</f>
        <v>0</v>
      </c>
      <c r="G19" s="19">
        <f>COUNTIF(설문지!$D25,$L$38)*3</f>
        <v>0</v>
      </c>
      <c r="H19" s="19">
        <f>COUNTIF(설문지!$D25,$L$34)*0</f>
        <v>0</v>
      </c>
      <c r="I19" s="19">
        <f>COUNTIF(설문지!$D25,$L$35)*0</f>
        <v>0</v>
      </c>
      <c r="J19" s="19">
        <f>COUNTIF(설문지!$D25,$L$36)</f>
        <v>0</v>
      </c>
      <c r="K19" s="19">
        <f>COUNTIF(설문지!$D25,$L$37)</f>
        <v>0</v>
      </c>
      <c r="L19" s="19">
        <f>COUNTIF(설문지!$D25,$L$38)</f>
        <v>0</v>
      </c>
      <c r="M19" s="20"/>
      <c r="N19" s="20"/>
      <c r="O19" s="20"/>
      <c r="P19" s="20"/>
      <c r="Q19" s="20"/>
      <c r="R19" s="20"/>
      <c r="S19" s="20"/>
    </row>
    <row r="20" spans="1:19">
      <c r="A20" s="19"/>
      <c r="B20" s="19" t="s">
        <v>32</v>
      </c>
      <c r="C20" s="19">
        <f>COUNTIF(설문지!$D26,$L$34)*0</f>
        <v>0</v>
      </c>
      <c r="D20" s="19">
        <f>COUNTIF(설문지!$D26,$L$35)*0</f>
        <v>0</v>
      </c>
      <c r="E20" s="19">
        <f>COUNTIF(설문지!$D26,$L$36)*1</f>
        <v>0</v>
      </c>
      <c r="F20" s="19">
        <f>COUNTIF(설문지!$D26,$L$37)*2</f>
        <v>0</v>
      </c>
      <c r="G20" s="19">
        <f>COUNTIF(설문지!$D26,$L$38)*3</f>
        <v>0</v>
      </c>
      <c r="H20" s="19">
        <f>COUNTIF(설문지!$D26,$L$34)*0</f>
        <v>0</v>
      </c>
      <c r="I20" s="19">
        <f>COUNTIF(설문지!$D26,$L$35)*0</f>
        <v>0</v>
      </c>
      <c r="J20" s="19">
        <f>COUNTIF(설문지!$D26,$L$36)</f>
        <v>0</v>
      </c>
      <c r="K20" s="19">
        <f>COUNTIF(설문지!$D26,$L$37)</f>
        <v>0</v>
      </c>
      <c r="L20" s="19">
        <f>COUNTIF(설문지!$D26,$L$38)</f>
        <v>0</v>
      </c>
      <c r="M20" s="20"/>
      <c r="N20" s="20"/>
      <c r="O20" s="20"/>
      <c r="P20" s="20"/>
      <c r="Q20" s="20"/>
      <c r="R20" s="20"/>
      <c r="S20" s="20"/>
    </row>
    <row r="21" spans="1:19">
      <c r="A21" s="19"/>
      <c r="B21" s="19" t="s">
        <v>33</v>
      </c>
      <c r="C21" s="19">
        <f>COUNTIF(설문지!$D27,$L$34)*0</f>
        <v>0</v>
      </c>
      <c r="D21" s="19">
        <f>COUNTIF(설문지!$D27,$L$35)*0</f>
        <v>0</v>
      </c>
      <c r="E21" s="19">
        <f>COUNTIF(설문지!$D27,$L$36)*1</f>
        <v>0</v>
      </c>
      <c r="F21" s="19">
        <f>COUNTIF(설문지!$D27,$L$37)*2</f>
        <v>0</v>
      </c>
      <c r="G21" s="19">
        <f>COUNTIF(설문지!$D27,$L$38)*3</f>
        <v>0</v>
      </c>
      <c r="H21" s="19">
        <f>COUNTIF(설문지!$D27,$L$34)*0</f>
        <v>0</v>
      </c>
      <c r="I21" s="19">
        <f>COUNTIF(설문지!$D27,$L$35)*0</f>
        <v>0</v>
      </c>
      <c r="J21" s="19">
        <f>COUNTIF(설문지!$D27,$L$36)</f>
        <v>0</v>
      </c>
      <c r="K21" s="19">
        <f>COUNTIF(설문지!$D27,$L$37)</f>
        <v>0</v>
      </c>
      <c r="L21" s="19">
        <f>COUNTIF(설문지!$D27,$L$38)</f>
        <v>0</v>
      </c>
      <c r="M21" s="20"/>
      <c r="N21" s="20"/>
      <c r="O21" s="20"/>
      <c r="P21" s="20"/>
      <c r="Q21" s="20"/>
      <c r="R21" s="20"/>
      <c r="S21" s="20"/>
    </row>
    <row r="22" spans="1:19">
      <c r="A22" s="19"/>
      <c r="B22" s="19" t="s">
        <v>34</v>
      </c>
      <c r="C22" s="19">
        <f>COUNTIF(설문지!$D28,$L$34)*0</f>
        <v>0</v>
      </c>
      <c r="D22" s="19">
        <f>COUNTIF(설문지!$D28,$L$35)*0</f>
        <v>0</v>
      </c>
      <c r="E22" s="19">
        <f>COUNTIF(설문지!$D28,$L$36)*1</f>
        <v>0</v>
      </c>
      <c r="F22" s="19">
        <f>COUNTIF(설문지!$D28,$L$37)*2</f>
        <v>0</v>
      </c>
      <c r="G22" s="19">
        <f>COUNTIF(설문지!$D28,$L$38)*3</f>
        <v>0</v>
      </c>
      <c r="H22" s="19">
        <f>COUNTIF(설문지!$D28,$L$34)*0</f>
        <v>0</v>
      </c>
      <c r="I22" s="19">
        <f>COUNTIF(설문지!$D28,$L$35)*0</f>
        <v>0</v>
      </c>
      <c r="J22" s="19">
        <f>COUNTIF(설문지!$D28,$L$36)</f>
        <v>0</v>
      </c>
      <c r="K22" s="19">
        <f>COUNTIF(설문지!$D28,$L$37)</f>
        <v>0</v>
      </c>
      <c r="L22" s="19">
        <f>COUNTIF(설문지!$D28,$L$38)</f>
        <v>0</v>
      </c>
      <c r="M22" s="20"/>
      <c r="N22" s="20"/>
      <c r="O22" s="20"/>
      <c r="P22" s="20"/>
      <c r="Q22" s="20"/>
      <c r="R22" s="20"/>
      <c r="S22" s="20"/>
    </row>
    <row r="23" spans="1:19">
      <c r="A23" s="19"/>
      <c r="B23" s="19" t="s">
        <v>35</v>
      </c>
      <c r="C23" s="19">
        <f>COUNTIF(설문지!$D29,$L$34)*0</f>
        <v>0</v>
      </c>
      <c r="D23" s="19">
        <f>COUNTIF(설문지!$D29,$L$35)*0</f>
        <v>0</v>
      </c>
      <c r="E23" s="19">
        <f>COUNTIF(설문지!$D29,$L$36)*1</f>
        <v>0</v>
      </c>
      <c r="F23" s="19">
        <f>COUNTIF(설문지!$D29,$L$37)*2</f>
        <v>0</v>
      </c>
      <c r="G23" s="19">
        <f>COUNTIF(설문지!$D29,$L$38)*3</f>
        <v>0</v>
      </c>
      <c r="H23" s="19">
        <f>COUNTIF(설문지!$D29,$L$34)*0</f>
        <v>0</v>
      </c>
      <c r="I23" s="19">
        <f>COUNTIF(설문지!$D29,$L$35)*0</f>
        <v>0</v>
      </c>
      <c r="J23" s="19">
        <f>COUNTIF(설문지!$D29,$L$36)</f>
        <v>0</v>
      </c>
      <c r="K23" s="19">
        <f>COUNTIF(설문지!$D29,$L$37)</f>
        <v>0</v>
      </c>
      <c r="L23" s="19">
        <f>COUNTIF(설문지!$D29,$L$38)</f>
        <v>0</v>
      </c>
      <c r="M23" s="20"/>
      <c r="N23" s="20"/>
      <c r="O23" s="20"/>
      <c r="P23" s="20"/>
      <c r="Q23" s="20"/>
      <c r="R23" s="20"/>
      <c r="S23" s="20"/>
    </row>
    <row r="24" spans="1:19">
      <c r="A24" s="19"/>
      <c r="B24" s="19" t="s">
        <v>36</v>
      </c>
      <c r="C24" s="19">
        <f>COUNTIF(설문지!$D30,$L$34)*0</f>
        <v>0</v>
      </c>
      <c r="D24" s="19">
        <f>COUNTIF(설문지!$D30,$L$35)*0</f>
        <v>0</v>
      </c>
      <c r="E24" s="19">
        <f>COUNTIF(설문지!$D30,$L$36)*1</f>
        <v>0</v>
      </c>
      <c r="F24" s="19">
        <f>COUNTIF(설문지!$D30,$L$37)*2</f>
        <v>0</v>
      </c>
      <c r="G24" s="19">
        <f>COUNTIF(설문지!$D30,$L$38)*3</f>
        <v>0</v>
      </c>
      <c r="H24" s="19">
        <f>COUNTIF(설문지!$D30,$L$34)*0</f>
        <v>0</v>
      </c>
      <c r="I24" s="19">
        <f>COUNTIF(설문지!$D30,$L$35)*0</f>
        <v>0</v>
      </c>
      <c r="J24" s="19">
        <f>COUNTIF(설문지!$D30,$L$36)</f>
        <v>0</v>
      </c>
      <c r="K24" s="19">
        <f>COUNTIF(설문지!$D30,$L$37)</f>
        <v>0</v>
      </c>
      <c r="L24" s="19">
        <f>COUNTIF(설문지!$D30,$L$38)</f>
        <v>0</v>
      </c>
      <c r="M24" s="20"/>
      <c r="N24" s="20"/>
      <c r="O24" s="20"/>
      <c r="P24" s="20"/>
      <c r="Q24" s="20"/>
      <c r="R24" s="20"/>
      <c r="S24" s="20"/>
    </row>
    <row r="25" spans="1:19">
      <c r="A25" s="19"/>
      <c r="B25" s="19" t="s">
        <v>37</v>
      </c>
      <c r="C25" s="19">
        <f>COUNTIF(설문지!$D31,$L$34)*0</f>
        <v>0</v>
      </c>
      <c r="D25" s="19">
        <f>COUNTIF(설문지!$D31,$L$35)*0</f>
        <v>0</v>
      </c>
      <c r="E25" s="19">
        <f>COUNTIF(설문지!$D31,$L$36)*1</f>
        <v>0</v>
      </c>
      <c r="F25" s="19">
        <f>COUNTIF(설문지!$D31,$L$37)*2</f>
        <v>0</v>
      </c>
      <c r="G25" s="19">
        <f>COUNTIF(설문지!$D31,$L$38)*3</f>
        <v>0</v>
      </c>
      <c r="H25" s="19">
        <f>COUNTIF(설문지!$D31,$L$34)*0</f>
        <v>0</v>
      </c>
      <c r="I25" s="19">
        <f>COUNTIF(설문지!$D31,$L$35)*0</f>
        <v>0</v>
      </c>
      <c r="J25" s="19">
        <f>COUNTIF(설문지!$D31,$L$36)</f>
        <v>0</v>
      </c>
      <c r="K25" s="19">
        <f>COUNTIF(설문지!$D31,$L$37)</f>
        <v>0</v>
      </c>
      <c r="L25" s="19">
        <f>COUNTIF(설문지!$D31,$L$38)</f>
        <v>0</v>
      </c>
      <c r="M25" s="20"/>
      <c r="N25" s="20"/>
      <c r="O25" s="20"/>
      <c r="P25" s="20"/>
      <c r="Q25" s="20"/>
      <c r="R25" s="20"/>
      <c r="S25" s="20"/>
    </row>
    <row r="26" spans="1:19">
      <c r="A26" s="19"/>
      <c r="B26" s="19" t="s">
        <v>38</v>
      </c>
      <c r="C26" s="19">
        <f>COUNTIF(설문지!$D32,$L$34)*0</f>
        <v>0</v>
      </c>
      <c r="D26" s="19">
        <f>COUNTIF(설문지!$D32,$L$35)*0</f>
        <v>0</v>
      </c>
      <c r="E26" s="19">
        <f>COUNTIF(설문지!$D32,$L$36)*1</f>
        <v>0</v>
      </c>
      <c r="F26" s="19">
        <f>COUNTIF(설문지!$D32,$L$37)*2</f>
        <v>0</v>
      </c>
      <c r="G26" s="19">
        <f>COUNTIF(설문지!$D32,$L$38)*3</f>
        <v>0</v>
      </c>
      <c r="H26" s="19">
        <f>COUNTIF(설문지!$D32,$L$34)*0</f>
        <v>0</v>
      </c>
      <c r="I26" s="19">
        <f>COUNTIF(설문지!$D32,$L$35)*0</f>
        <v>0</v>
      </c>
      <c r="J26" s="19">
        <f>COUNTIF(설문지!$D32,$L$36)</f>
        <v>0</v>
      </c>
      <c r="K26" s="19">
        <f>COUNTIF(설문지!$D32,$L$37)</f>
        <v>0</v>
      </c>
      <c r="L26" s="19">
        <f>COUNTIF(설문지!$D32,$L$38)</f>
        <v>0</v>
      </c>
      <c r="M26" s="20"/>
      <c r="N26" s="20"/>
      <c r="O26" s="20"/>
      <c r="P26" s="20"/>
      <c r="Q26" s="20"/>
      <c r="R26" s="20"/>
      <c r="S26" s="20"/>
    </row>
    <row r="27" spans="1:19">
      <c r="A27" s="19"/>
      <c r="B27" s="19" t="s">
        <v>39</v>
      </c>
      <c r="C27" s="19">
        <f>COUNTIF(설문지!$D33,$L$34)*0</f>
        <v>0</v>
      </c>
      <c r="D27" s="19">
        <f>COUNTIF(설문지!$D33,$L$35)*0</f>
        <v>0</v>
      </c>
      <c r="E27" s="19">
        <f>COUNTIF(설문지!$D33,$L$36)*1</f>
        <v>0</v>
      </c>
      <c r="F27" s="19">
        <f>COUNTIF(설문지!$D33,$L$37)*2</f>
        <v>0</v>
      </c>
      <c r="G27" s="19">
        <f>COUNTIF(설문지!$D33,$L$38)*3</f>
        <v>0</v>
      </c>
      <c r="H27" s="19">
        <f>COUNTIF(설문지!$D33,$L$34)*0</f>
        <v>0</v>
      </c>
      <c r="I27" s="19">
        <f>COUNTIF(설문지!$D33,$L$35)*0</f>
        <v>0</v>
      </c>
      <c r="J27" s="19">
        <f>COUNTIF(설문지!$D33,$L$36)</f>
        <v>0</v>
      </c>
      <c r="K27" s="19">
        <f>COUNTIF(설문지!$D33,$L$37)</f>
        <v>0</v>
      </c>
      <c r="L27" s="19">
        <f>COUNTIF(설문지!$D33,$L$38)</f>
        <v>0</v>
      </c>
      <c r="M27" s="20"/>
      <c r="N27" s="20"/>
      <c r="O27" s="20"/>
      <c r="P27" s="20"/>
      <c r="Q27" s="20"/>
      <c r="R27" s="20"/>
      <c r="S27" s="20"/>
    </row>
    <row r="28" spans="1:19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 t="s">
        <v>4</v>
      </c>
      <c r="M34" s="20"/>
      <c r="N34" s="20"/>
      <c r="O34" s="20"/>
      <c r="P34" s="20"/>
      <c r="Q34" s="20"/>
      <c r="R34" s="20"/>
      <c r="S34" s="20"/>
    </row>
    <row r="35" spans="1:19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 t="s">
        <v>0</v>
      </c>
      <c r="M35" s="20"/>
      <c r="N35" s="20"/>
      <c r="O35" s="20"/>
      <c r="P35" s="20"/>
      <c r="Q35" s="20"/>
      <c r="R35" s="20"/>
      <c r="S35" s="20"/>
    </row>
    <row r="36" spans="1:19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 t="s">
        <v>1</v>
      </c>
      <c r="M36" s="16"/>
      <c r="N36" s="16"/>
      <c r="O36" s="16"/>
      <c r="P36" s="16"/>
      <c r="Q36" s="16"/>
      <c r="R36" s="16"/>
      <c r="S36" s="16"/>
    </row>
    <row r="37" spans="1:19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 t="s">
        <v>2</v>
      </c>
      <c r="M37" s="16"/>
      <c r="N37" s="16"/>
      <c r="O37" s="16"/>
      <c r="P37" s="16"/>
      <c r="Q37" s="16"/>
      <c r="R37" s="16"/>
      <c r="S37" s="16"/>
    </row>
    <row r="38" spans="1:19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 t="s">
        <v>3</v>
      </c>
      <c r="M38" s="16"/>
      <c r="N38" s="16"/>
      <c r="O38" s="16"/>
      <c r="P38" s="16"/>
      <c r="Q38" s="16"/>
      <c r="R38" s="16"/>
      <c r="S38" s="16"/>
    </row>
    <row r="39" spans="1:19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</sheetData>
  <sheetProtection algorithmName="SHA-512" hashValue="z03zfiTdoHPaM3bFHt+dHsRBOw+w+QXI+/Oet/YVDvKOZnfYcizTQuzJmGBnOjQM2pTuAg8+cQT1ACnFAZ5C9A==" saltValue="eKKkqN03N/sbeQUlAl856Q==" spinCount="100000" sheet="1" objects="1" scenarios="1" selectLockedCells="1" selectUnlockedCells="1"/>
  <mergeCells count="2">
    <mergeCell ref="C1:G1"/>
    <mergeCell ref="H1:L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E61"/>
  <sheetViews>
    <sheetView view="pageBreakPreview" topLeftCell="A4" zoomScale="55" zoomScaleNormal="115" zoomScaleSheetLayoutView="55" workbookViewId="0">
      <selection activeCell="AK34" sqref="AK34"/>
    </sheetView>
  </sheetViews>
  <sheetFormatPr defaultRowHeight="16.5"/>
  <sheetData>
    <row r="1" spans="1:3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66" customHeight="1">
      <c r="A3" s="14"/>
      <c r="B3" s="14"/>
      <c r="C3" s="14"/>
      <c r="D3" s="14"/>
      <c r="E3" s="14"/>
      <c r="F3" s="14"/>
      <c r="G3" s="50" t="s">
        <v>77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2"/>
      <c r="Z3" s="18"/>
      <c r="AA3" s="14"/>
      <c r="AB3" s="14"/>
      <c r="AC3" s="14"/>
      <c r="AD3" s="14"/>
      <c r="AE3" s="14"/>
    </row>
    <row r="4" spans="1:3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33.75">
      <c r="A5" s="14"/>
      <c r="B5" s="14"/>
      <c r="C5" s="56"/>
      <c r="D5" s="57"/>
      <c r="E5" s="58"/>
      <c r="F5" s="59"/>
      <c r="G5" s="59"/>
      <c r="H5" s="60"/>
      <c r="I5" s="61"/>
      <c r="J5" s="62"/>
      <c r="K5" s="53"/>
      <c r="L5" s="54"/>
      <c r="M5" s="55"/>
      <c r="N5" s="14"/>
      <c r="O5" s="14"/>
      <c r="P5" s="14"/>
      <c r="Q5" s="14"/>
      <c r="R5" s="14"/>
      <c r="S5" s="14"/>
      <c r="T5" s="21" t="s">
        <v>86</v>
      </c>
      <c r="U5" s="14"/>
      <c r="V5" s="53">
        <f>설문지!C6</f>
        <v>0</v>
      </c>
      <c r="W5" s="54"/>
      <c r="X5" s="54"/>
      <c r="Y5" s="54"/>
      <c r="Z5" s="54"/>
      <c r="AA5" s="54"/>
      <c r="AB5" s="54"/>
      <c r="AC5" s="54"/>
      <c r="AD5" s="54"/>
      <c r="AE5" s="55"/>
    </row>
    <row r="6" spans="1:3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1:3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1:3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:3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3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:3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:3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:3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:3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:3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3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3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:3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</sheetData>
  <sheetProtection algorithmName="SHA-512" hashValue="dGD4kE/VMBPa+OJ6KjcllGChOO7Y/xRJtKZRumgmU+kGyyq3T2wfhLdHvfUCv71FgmF85PIPp8UDv8Wv5kUbhQ==" saltValue="zMRKKFzHljO9w/ABFGXmHw==" spinCount="100000" sheet="1" objects="1" scenarios="1"/>
  <mergeCells count="6">
    <mergeCell ref="G3:Y3"/>
    <mergeCell ref="V5:AE5"/>
    <mergeCell ref="C5:D5"/>
    <mergeCell ref="E5:H5"/>
    <mergeCell ref="I5:J5"/>
    <mergeCell ref="K5:M5"/>
  </mergeCells>
  <phoneticPr fontId="2" type="noConversion"/>
  <pageMargins left="0.7" right="0.7" top="0.75" bottom="0.75" header="0.3" footer="0.3"/>
  <pageSetup paperSize="9" scale="43" orientation="landscape" r:id="rId1"/>
  <rowBreaks count="1" manualBreakCount="1">
    <brk id="61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3</vt:i4>
      </vt:variant>
    </vt:vector>
  </HeadingPairs>
  <TitlesOfParts>
    <vt:vector size="8" baseType="lpstr">
      <vt:lpstr>설명</vt:lpstr>
      <vt:lpstr>설문지</vt:lpstr>
      <vt:lpstr>Sheet2</vt:lpstr>
      <vt:lpstr>Sheet3</vt:lpstr>
      <vt:lpstr>채점지</vt:lpstr>
      <vt:lpstr>설명!Print_Area</vt:lpstr>
      <vt:lpstr>설문지!Print_Area</vt:lpstr>
      <vt:lpstr>채점지!Print_Area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김대용</dc:creator>
  <cp:lastModifiedBy>user</cp:lastModifiedBy>
  <cp:lastPrinted>2021-10-07T09:22:53Z</cp:lastPrinted>
  <dcterms:created xsi:type="dcterms:W3CDTF">2021-09-28T23:50:34Z</dcterms:created>
  <dcterms:modified xsi:type="dcterms:W3CDTF">2022-02-21T00:01:10Z</dcterms:modified>
</cp:coreProperties>
</file>